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Гавриловка\"/>
    </mc:Choice>
  </mc:AlternateContent>
  <bookViews>
    <workbookView xWindow="0" yWindow="0" windowWidth="20490" windowHeight="7755"/>
  </bookViews>
  <sheets>
    <sheet name="прил 1" sheetId="3" r:id="rId1"/>
    <sheet name="прил 2" sheetId="1" r:id="rId2"/>
    <sheet name="прил 3" sheetId="2" r:id="rId3"/>
  </sheets>
  <definedNames>
    <definedName name="__bookmark_1">'прил 2'!$A$1:$F$1</definedName>
    <definedName name="__bookmark_2">'прил 2'!$A$2:$F$74</definedName>
    <definedName name="__bookmark_4">'прил 3'!$A$1:$F$105</definedName>
    <definedName name="__bookmark_5">'прил 1'!$A$1:$F$24</definedName>
    <definedName name="__bookmark_6">'прил 1'!$A$25:$F$25</definedName>
    <definedName name="_xlnm.Print_Titles" localSheetId="0">'прил 1'!$1:$5</definedName>
    <definedName name="_xlnm.Print_Titles" localSheetId="1">'прил 2'!$2:$5</definedName>
    <definedName name="_xlnm.Print_Titles" localSheetId="2">'прил 3'!$1:$5</definedName>
  </definedNames>
  <calcPr calcId="152511" fullCalcOnLoad="1"/>
</workbook>
</file>

<file path=xl/calcChain.xml><?xml version="1.0" encoding="utf-8"?>
<calcChain xmlns="http://schemas.openxmlformats.org/spreadsheetml/2006/main">
  <c r="D8" i="1" l="1"/>
  <c r="D6" i="1" s="1"/>
  <c r="D17" i="3" s="1"/>
  <c r="D24" i="1"/>
  <c r="D26" i="1"/>
  <c r="E13" i="2"/>
  <c r="E12" i="2" s="1"/>
  <c r="E14" i="2"/>
  <c r="F14" i="2"/>
  <c r="D25" i="2"/>
  <c r="D20" i="2" s="1"/>
  <c r="D19" i="2" s="1"/>
  <c r="D18" i="2" s="1"/>
  <c r="D17" i="2" s="1"/>
  <c r="D8" i="2" s="1"/>
  <c r="D26" i="2"/>
  <c r="F26" i="2"/>
  <c r="E21" i="2"/>
  <c r="E22" i="2"/>
  <c r="F22" i="2"/>
  <c r="E26" i="2"/>
  <c r="E25" i="2" s="1"/>
  <c r="F30" i="2"/>
  <c r="F31" i="2"/>
  <c r="F32" i="2"/>
  <c r="E33" i="2"/>
  <c r="F33" i="2"/>
  <c r="E34" i="2"/>
  <c r="E54" i="2"/>
  <c r="E53" i="2" s="1"/>
  <c r="F56" i="2"/>
  <c r="F55" i="2"/>
  <c r="E66" i="2"/>
  <c r="E65" i="2" s="1"/>
  <c r="E64" i="2" s="1"/>
  <c r="E63" i="2" s="1"/>
  <c r="E62" i="2" s="1"/>
  <c r="E61" i="2" s="1"/>
  <c r="E60" i="2" s="1"/>
  <c r="D65" i="2"/>
  <c r="D64" i="2" s="1"/>
  <c r="D63" i="2" s="1"/>
  <c r="D62" i="2" s="1"/>
  <c r="D61" i="2" s="1"/>
  <c r="D60" i="2" s="1"/>
  <c r="D66" i="2"/>
  <c r="F67" i="2"/>
  <c r="F66" i="2" s="1"/>
  <c r="F65" i="2" s="1"/>
  <c r="F64" i="2" s="1"/>
  <c r="F63" i="2" s="1"/>
  <c r="F62" i="2" s="1"/>
  <c r="F61" i="2" s="1"/>
  <c r="E78" i="2"/>
  <c r="F78" i="2" s="1"/>
  <c r="E79" i="2"/>
  <c r="D78" i="2"/>
  <c r="D77" i="2" s="1"/>
  <c r="D76" i="2" s="1"/>
  <c r="D75" i="2" s="1"/>
  <c r="D74" i="2" s="1"/>
  <c r="D73" i="2" s="1"/>
  <c r="D79" i="2"/>
  <c r="F87" i="2"/>
  <c r="F86" i="2" s="1"/>
  <c r="F85" i="2" s="1"/>
  <c r="F84" i="2" s="1"/>
  <c r="F83" i="2" s="1"/>
  <c r="F82" i="2" s="1"/>
  <c r="F81" i="2" s="1"/>
  <c r="E86" i="2"/>
  <c r="E85" i="2" s="1"/>
  <c r="E84" i="2" s="1"/>
  <c r="E83" i="2" s="1"/>
  <c r="E82" i="2" s="1"/>
  <c r="E81" i="2" s="1"/>
  <c r="E87" i="2"/>
  <c r="D87" i="2"/>
  <c r="D86" i="2" s="1"/>
  <c r="D85" i="2" s="1"/>
  <c r="D84" i="2" s="1"/>
  <c r="D83" i="2" s="1"/>
  <c r="D82" i="2" s="1"/>
  <c r="D81" i="2" s="1"/>
  <c r="F88" i="2"/>
  <c r="E94" i="2"/>
  <c r="E93" i="2" s="1"/>
  <c r="E102" i="2"/>
  <c r="E101" i="2" s="1"/>
  <c r="D102" i="2"/>
  <c r="D101" i="2" s="1"/>
  <c r="D100" i="2" s="1"/>
  <c r="D92" i="2" s="1"/>
  <c r="D91" i="2" s="1"/>
  <c r="D90" i="2" s="1"/>
  <c r="D89" i="2" s="1"/>
  <c r="E11" i="1"/>
  <c r="E10" i="1" s="1"/>
  <c r="E14" i="1"/>
  <c r="E18" i="1"/>
  <c r="D18" i="1"/>
  <c r="E20" i="1"/>
  <c r="D20" i="1"/>
  <c r="F20" i="1" s="1"/>
  <c r="E22" i="1"/>
  <c r="D22" i="1"/>
  <c r="F22" i="1"/>
  <c r="E24" i="1"/>
  <c r="F24" i="1" s="1"/>
  <c r="E26" i="1"/>
  <c r="E31" i="1"/>
  <c r="E30" i="1"/>
  <c r="E34" i="1"/>
  <c r="F34" i="1" s="1"/>
  <c r="E37" i="1"/>
  <c r="F37" i="1" s="1"/>
  <c r="E43" i="1"/>
  <c r="E42" i="1" s="1"/>
  <c r="F42" i="1" s="1"/>
  <c r="E48" i="1"/>
  <c r="F48" i="1" s="1"/>
  <c r="E53" i="1"/>
  <c r="E52" i="1" s="1"/>
  <c r="F52" i="1" s="1"/>
  <c r="E58" i="1"/>
  <c r="E57" i="1" s="1"/>
  <c r="E56" i="1" s="1"/>
  <c r="E61" i="1"/>
  <c r="E60" i="1" s="1"/>
  <c r="E62" i="1"/>
  <c r="E67" i="1"/>
  <c r="F67" i="1"/>
  <c r="E69" i="1"/>
  <c r="F69" i="1" s="1"/>
  <c r="E71" i="1"/>
  <c r="E72" i="1"/>
  <c r="F72" i="1"/>
  <c r="F103" i="2"/>
  <c r="F95" i="2"/>
  <c r="F94" i="2"/>
  <c r="F80" i="2"/>
  <c r="F54" i="2"/>
  <c r="F35" i="2"/>
  <c r="F34" i="2"/>
  <c r="F27" i="2"/>
  <c r="F24" i="2"/>
  <c r="F23" i="2"/>
  <c r="F21" i="2"/>
  <c r="F16" i="2"/>
  <c r="F15" i="2"/>
  <c r="F13" i="2"/>
  <c r="F73" i="1"/>
  <c r="F71" i="1"/>
  <c r="F70" i="1"/>
  <c r="F68" i="1"/>
  <c r="F54" i="1"/>
  <c r="F53" i="1"/>
  <c r="F49" i="1"/>
  <c r="F46" i="1"/>
  <c r="F44" i="1"/>
  <c r="F43" i="1"/>
  <c r="F41" i="1"/>
  <c r="F38" i="1"/>
  <c r="F35" i="1"/>
  <c r="F29" i="1"/>
  <c r="F28" i="1"/>
  <c r="F27" i="1"/>
  <c r="F26" i="1"/>
  <c r="F25" i="1"/>
  <c r="F23" i="1"/>
  <c r="F21" i="1"/>
  <c r="F19" i="1"/>
  <c r="F18" i="1"/>
  <c r="F12" i="1"/>
  <c r="F11" i="1"/>
  <c r="F79" i="2"/>
  <c r="F101" i="2" l="1"/>
  <c r="E100" i="2"/>
  <c r="F100" i="2" s="1"/>
  <c r="D15" i="3"/>
  <c r="D14" i="3" s="1"/>
  <c r="D16" i="3"/>
  <c r="F93" i="2"/>
  <c r="E92" i="2"/>
  <c r="F53" i="2"/>
  <c r="E52" i="2"/>
  <c r="E11" i="2"/>
  <c r="F12" i="2"/>
  <c r="E9" i="1"/>
  <c r="F10" i="1"/>
  <c r="F60" i="2"/>
  <c r="D6" i="2"/>
  <c r="F25" i="2"/>
  <c r="E20" i="2"/>
  <c r="F102" i="2"/>
  <c r="E47" i="1"/>
  <c r="F47" i="1" s="1"/>
  <c r="E36" i="1"/>
  <c r="F36" i="1" s="1"/>
  <c r="E77" i="2"/>
  <c r="E66" i="1"/>
  <c r="E19" i="2" l="1"/>
  <c r="F20" i="2"/>
  <c r="E51" i="2"/>
  <c r="F52" i="2"/>
  <c r="F9" i="1"/>
  <c r="E8" i="1"/>
  <c r="F92" i="2"/>
  <c r="E91" i="2"/>
  <c r="E76" i="2"/>
  <c r="F77" i="2"/>
  <c r="D21" i="3"/>
  <c r="D20" i="3" s="1"/>
  <c r="D19" i="3" s="1"/>
  <c r="D18" i="3" s="1"/>
  <c r="D104" i="2"/>
  <c r="D6" i="3" s="1"/>
  <c r="F66" i="1"/>
  <c r="E65" i="1"/>
  <c r="E10" i="2"/>
  <c r="F11" i="2"/>
  <c r="D12" i="3" l="1"/>
  <c r="D13" i="3"/>
  <c r="F10" i="2"/>
  <c r="E9" i="2"/>
  <c r="E50" i="2"/>
  <c r="F51" i="2"/>
  <c r="E90" i="2"/>
  <c r="F91" i="2"/>
  <c r="F65" i="1"/>
  <c r="E64" i="1"/>
  <c r="F64" i="1" s="1"/>
  <c r="F8" i="1"/>
  <c r="E6" i="1"/>
  <c r="E75" i="2"/>
  <c r="F76" i="2"/>
  <c r="E18" i="2"/>
  <c r="F19" i="2"/>
  <c r="E17" i="3" l="1"/>
  <c r="E16" i="3" s="1"/>
  <c r="E15" i="3" s="1"/>
  <c r="E14" i="3" s="1"/>
  <c r="F6" i="1"/>
  <c r="F9" i="2"/>
  <c r="E17" i="2"/>
  <c r="F17" i="2" s="1"/>
  <c r="F18" i="2"/>
  <c r="F90" i="2"/>
  <c r="E89" i="2"/>
  <c r="F89" i="2" s="1"/>
  <c r="E74" i="2"/>
  <c r="F75" i="2"/>
  <c r="E49" i="2"/>
  <c r="F50" i="2"/>
  <c r="F49" i="2" l="1"/>
  <c r="E48" i="2"/>
  <c r="F48" i="2" s="1"/>
  <c r="E8" i="2"/>
  <c r="E73" i="2"/>
  <c r="F73" i="2" s="1"/>
  <c r="F74" i="2"/>
  <c r="F8" i="2" l="1"/>
  <c r="E6" i="2"/>
  <c r="E21" i="3" l="1"/>
  <c r="E20" i="3" s="1"/>
  <c r="E19" i="3" s="1"/>
  <c r="E18" i="3" s="1"/>
  <c r="E104" i="2"/>
  <c r="E6" i="3" s="1"/>
  <c r="F6" i="2"/>
  <c r="E13" i="3" l="1"/>
  <c r="F6" i="3"/>
  <c r="E12" i="3" l="1"/>
  <c r="F12" i="3" s="1"/>
  <c r="F13" i="3"/>
</calcChain>
</file>

<file path=xl/sharedStrings.xml><?xml version="1.0" encoding="utf-8"?>
<sst xmlns="http://schemas.openxmlformats.org/spreadsheetml/2006/main" count="416" uniqueCount="321">
  <si>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</si>
  <si>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</si>
  <si>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</si>
  <si>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</si>
  <si>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</si>
  <si>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</si>
  <si>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</si>
  <si>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</si>
  <si>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</si>
  <si>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</si>
  <si>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</si>
  <si>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</si>
  <si>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</si>
  <si>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</si>
  <si>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</si>
  <si>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</si>
  <si>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</si>
  <si>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</si>
  <si>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</si>
  <si>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</si>
  <si>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</si>
  <si>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</si>
  <si>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</si>
  <si>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</si>
  <si>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</si>
  <si>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</si>
  <si>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</si>
  <si>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</si>
  <si>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</si>
  <si>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</si>
  <si>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</si>
  <si>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</si>
  <si>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</si>
  <si>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</si>
  <si>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</si>
  <si>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</si>
  <si>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</si>
  <si>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</si>
  <si>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</si>
  <si>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</si>
  <si>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</si>
  <si>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</si>
  <si>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</si>
  <si>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</si>
  <si>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</si>
  <si>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</si>
  <si>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</si>
  <si>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</si>
  <si>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</si>
  <si>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</si>
  <si>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</si>
  <si>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</si>
  <si>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</si>
  <si>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</si>
  <si>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</si>
  <si>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</si>
  <si>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</si>
  <si>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</si>
  <si>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</si>
  <si>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</si>
  <si>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</si>
  <si>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</si>
  <si>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</si>
  <si>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</si>
  <si>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</si>
  <si>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</si>
  <si>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</si>
  <si>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</si>
  <si>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</si>
  <si>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</si>
  <si>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</si>
  <si>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</si>
  <si>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</si>
  <si>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</si>
  <si>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</si>
  <si>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</si>
  <si>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</si>
  <si>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</si>
  <si>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</si>
  <si>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</si>
  <si>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</si>
  <si>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</si>
  <si>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</si>
  <si>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</si>
  <si>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</si>
  <si>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</si>
  <si>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</si>
  <si>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</si>
  <si>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</si>
  <si>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</si>
  <si>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</si>
  <si>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</si>
  <si>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</si>
  <si>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</si>
  <si>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</si>
  <si>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</si>
  <si>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</si>
  <si>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</si>
  <si>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</si>
  <si>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</si>
  <si>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</si>
  <si>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</si>
  <si>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</si>
  <si>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</si>
  <si>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</si>
  <si>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</si>
  <si>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</si>
  <si>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</si>
  <si>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</si>
  <si>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</si>
  <si>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</si>
  <si>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</si>
  <si>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124 20215001100000150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</si>
  <si>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</si>
  <si>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</si>
  <si>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</si>
  <si>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124 20215002100000150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</si>
  <si>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</si>
  <si>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</si>
  <si>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</si>
  <si>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</si>
  <si>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</si>
  <si>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124 20235118100000150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</si>
  <si>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</si>
  <si>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</si>
  <si>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</si>
  <si>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</si>
  <si>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</si>
  <si>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</si>
  <si>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годы"</t>
  </si>
  <si>
    <t>000 0102 5500000000 000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</si>
  <si>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</si>
  <si>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000 0102 5510000000 000</t>
  </si>
  <si>
    <t>Глава муниципального образования</t>
  </si>
  <si>
    <t>000 0102 5510010010 000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</si>
  <si>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</si>
  <si>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000 0102 5510010010 100</t>
  </si>
  <si>
    <t>Расходы на выплаты персоналу государственных (муниципальных) органов</t>
  </si>
  <si>
    <t>000 0102 5510010010 120</t>
  </si>
  <si>
    <t>Фонд оплаты труда государственных (муниципальных) органов</t>
  </si>
  <si>
    <t>124 0102 5510010010 121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</si>
  <si>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</si>
  <si>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</si>
  <si>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</si>
  <si>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</si>
  <si>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</si>
  <si>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000 0104 5510000000 000</t>
  </si>
  <si>
    <t>Аппарат администрации муниципального образования</t>
  </si>
  <si>
    <t>000 0104 5510010020 000</t>
  </si>
  <si>
    <t>000 0104 5510010020 100</t>
  </si>
  <si>
    <t>000 0104 5510010020 120</t>
  </si>
  <si>
    <t>124 0104 5510010020 121</t>
  </si>
  <si>
    <t>124 0104 5510010020 129</t>
  </si>
  <si>
    <t>Закупка товаров, работ и услуг для обеспечения государственных (муниципальных) нужд</t>
  </si>
  <si>
    <t>000 0104 5510010020 200</t>
  </si>
  <si>
    <t>Иные закупки товаров, работ и услуг для обеспечения государственных (муниципальных) нужд</t>
  </si>
  <si>
    <t>000 0104 5510010020 240</t>
  </si>
  <si>
    <t>Прочая закупка товаров, работ и услуг</t>
  </si>
  <si>
    <t>124 0104 5510010020 244</t>
  </si>
  <si>
    <t>Межбюджетные трансферты</t>
  </si>
  <si>
    <t>000 0104 5510010020 500</t>
  </si>
  <si>
    <t>Иные межбюджетные трансферты</t>
  </si>
  <si>
    <t>124 0104 5510010020 540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</si>
  <si>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</si>
  <si>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000 0104 5510015010 000</t>
  </si>
  <si>
    <t>000 0104 5510015010 500</t>
  </si>
  <si>
    <t>124 0104 5510015010 540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</si>
  <si>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</si>
  <si>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</si>
  <si>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</si>
  <si>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</si>
  <si>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</si>
  <si>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000 0106 5510010080 000</t>
  </si>
  <si>
    <t>000 0106 5510010080 500</t>
  </si>
  <si>
    <t>124 0106 5510010080 540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</si>
  <si>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</si>
  <si>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</si>
  <si>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</si>
  <si>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</si>
  <si>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</si>
  <si>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</si>
  <si>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Иные бюджетные ассигнования</t>
  </si>
  <si>
    <t>000 0113 7700095100 800</t>
  </si>
  <si>
    <t>Уплата налогов, сборов и иных платежей</t>
  </si>
  <si>
    <t>000 0113 7700095100 850</t>
  </si>
  <si>
    <t>Уплата иных платежей</t>
  </si>
  <si>
    <t>124 0113 7700095100 853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</si>
  <si>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</si>
  <si>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</si>
  <si>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</si>
  <si>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</si>
  <si>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</si>
  <si>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Подпрограмма "Обеспечение осуществления части, переданных органами власти другого уровня, полномочий"</t>
  </si>
  <si>
    <t>000 0203 5520000000 000</t>
  </si>
  <si>
    <t>Ведение первичного воинского учета на территориях, где отсутствуют военные комиссариаты</t>
  </si>
  <si>
    <t>000 0203 5520051180 000</t>
  </si>
  <si>
    <t>000 0203 5520051180 100</t>
  </si>
  <si>
    <t>000 0203 5520051180 120</t>
  </si>
  <si>
    <t>124 0203 5520051180 121</t>
  </si>
  <si>
    <t>124 0203 5520051180 129</t>
  </si>
  <si>
    <t>000 0203 5520051180 200</t>
  </si>
  <si>
    <t>000 0203 5520051180 240</t>
  </si>
  <si>
    <t>124 0203 5520051180 244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</si>
  <si>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</si>
  <si>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</si>
  <si>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</si>
  <si>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</si>
  <si>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000 0310 5500000000 000</t>
  </si>
  <si>
    <t>Подпрограмма "Обеспечение пожарной безопасности на территории муниципального образования Гавриловский сельсовет"</t>
  </si>
  <si>
    <t>000 0310 5530000000 000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</si>
  <si>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</si>
  <si>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000 0310 5530095020 000</t>
  </si>
  <si>
    <t>000 0310 5530095020 200</t>
  </si>
  <si>
    <t>000 0310 5530095020 240</t>
  </si>
  <si>
    <t>124 0310 5530095020 244</t>
  </si>
  <si>
    <t>Другие вопросы в области национальной безопасности и правоохранительной деятельности</t>
  </si>
  <si>
    <t>000 0314 0000000000 000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</si>
  <si>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</si>
  <si>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</si>
  <si>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</si>
  <si>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</si>
  <si>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</si>
  <si>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</si>
  <si>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</si>
  <si>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</si>
  <si>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</si>
  <si>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</si>
  <si>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Подпрограмма "Развитие дорожного хозяйства на территории муниципального образования Гавриловский сельсовет"</t>
  </si>
  <si>
    <t>000 0409 5540000000 000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</si>
  <si>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</si>
  <si>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000 0409 5540095280 000</t>
  </si>
  <si>
    <t>000 0409 5540095280 200</t>
  </si>
  <si>
    <t>000 0409 5540095280 240</t>
  </si>
  <si>
    <t>124 0409 5540095280 244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</si>
  <si>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</si>
  <si>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</si>
  <si>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</si>
  <si>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</si>
  <si>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</si>
  <si>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Подпрограмма "Благоустройство на территории муниципального образования Гавриловский сельсовет"</t>
  </si>
  <si>
    <t>000 0503 5550000000 000</t>
  </si>
  <si>
    <t>Финансовое обеспечение мероприятий по благоустройству территорий муниципального образования поселения</t>
  </si>
  <si>
    <t>000 0503 5550095310 000</t>
  </si>
  <si>
    <t>000 0503 5550095310 200</t>
  </si>
  <si>
    <t>000 0503 5550095310 240</t>
  </si>
  <si>
    <t>124 0503 5550095310 244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</si>
  <si>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</si>
  <si>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</si>
  <si>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</si>
  <si>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</si>
  <si>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</si>
  <si>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Подпрограмма "Развитие культуры на территории муниципального образования Гавриловский сельсовет"</t>
  </si>
  <si>
    <t>000 0801 5560000000 000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</si>
  <si>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</si>
  <si>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000 0801 5560075080 000</t>
  </si>
  <si>
    <t>000 0801 5560075080 500</t>
  </si>
  <si>
    <t>124 0801 5560075080 540</t>
  </si>
  <si>
    <t>Финансирование социально значимых мероприятий</t>
  </si>
  <si>
    <t>000 0801 5560095110 000</t>
  </si>
  <si>
    <t>000 0801 5560095110 200</t>
  </si>
  <si>
    <t>000 0801 5560095110 240</t>
  </si>
  <si>
    <t>124 0801 5560095110 244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</si>
  <si>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</si>
  <si>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000 0801 5560095220 000</t>
  </si>
  <si>
    <t>000 0801 5560095220 200</t>
  </si>
  <si>
    <t>000 0801 5560095220 240</t>
  </si>
  <si>
    <t>124 0801 5560095220 244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</si>
  <si>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</si>
  <si>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</si>
  <si>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</si>
  <si>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</si>
  <si>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</si>
  <si>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</si>
  <si>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</si>
  <si>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000 01000000000000000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</si>
  <si>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</si>
  <si>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</si>
  <si>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</si>
  <si>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</si>
  <si>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</si>
  <si>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</si>
  <si>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</si>
  <si>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</si>
  <si>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</si>
  <si>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</si>
  <si>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</si>
  <si>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</si>
  <si>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</si>
  <si>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</si>
  <si>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</si>
  <si>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</si>
  <si>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</si>
  <si>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000 01060000000000500</t>
  </si>
  <si>
    <t>000 01060000000000600</t>
  </si>
  <si>
    <t>(руб.)</t>
  </si>
  <si>
    <t>% Исполнения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</si>
  <si>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 полугодие 2019 года</t>
  </si>
  <si>
    <t>Источники внутреннего финансирования дефицита местного бюджета за 1 полугодие 2019 года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</si>
  <si>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</si>
  <si>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</si>
  <si>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</si>
  <si>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ПРОДАЖИ МАТЕРИАЛЬНЫХ И НЕМАТЕРИАЛЬНЫХ АКТИВОВ</t>
  </si>
  <si>
    <t>000 1140000000000000</t>
  </si>
  <si>
    <t>000 1140600000000430</t>
  </si>
  <si>
    <t>000 1140602000000430</t>
  </si>
  <si>
    <t>Единый сельскохозяйственный налог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</si>
  <si>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</si>
  <si>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</si>
  <si>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</si>
  <si>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</si>
  <si>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</si>
  <si>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</si>
  <si>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</si>
  <si>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182 10501011011000110</t>
  </si>
  <si>
    <t>182 10501011013000110</t>
  </si>
  <si>
    <t>124 0104 5510010020 853</t>
  </si>
  <si>
    <t>000 0104 5510010020 850</t>
  </si>
  <si>
    <t>000 0104 5510010020 800</t>
  </si>
  <si>
    <t>Приложение 1 к решению совета депутатов Гавриловского сельсовета от 23.07.2019 №150</t>
  </si>
  <si>
    <t>Приложение № 3 к решению Совета депутатов Гавриловского сельсовета №150   от 23.07.2019</t>
  </si>
  <si>
    <t>Приложение № 3 к решению Совета депутатов Гавриловского сельсовета №150 от 23.07.2019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</si>
</sst>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1" formatCode="&quot;&quot;#000"/>
    <numFmt numFmtId="182" formatCode="&quot;&quot;###,##0.00"/>
    <numFmt numFmtId="186" formatCode="###0\4\30"/>
    <numFmt numFmtId="187" formatCode="000###0\4\30"/>
  </numFmts>
  <fonts count="5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81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82" fontId="1" fillId="0" borderId="2" xfId="0" applyNumberFormat="1" applyFont="1" applyBorder="1" applyAlignment="1">
      <alignment horizontal="right" wrapText="1"/>
    </xf>
    <xf numFmtId="182" fontId="1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181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82" fontId="1" fillId="0" borderId="7" xfId="0" applyNumberFormat="1" applyFont="1" applyBorder="1" applyAlignment="1">
      <alignment horizontal="right" wrapText="1"/>
    </xf>
    <xf numFmtId="182" fontId="1" fillId="0" borderId="9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82" fontId="3" fillId="0" borderId="2" xfId="0" applyNumberFormat="1" applyFont="1" applyBorder="1" applyAlignment="1">
      <alignment horizontal="right" wrapText="1"/>
    </xf>
    <xf numFmtId="182" fontId="3" fillId="0" borderId="5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1" fontId="3" fillId="0" borderId="2" xfId="0" applyNumberFormat="1" applyFont="1" applyBorder="1" applyAlignment="1">
      <alignment horizontal="center" wrapText="1"/>
    </xf>
    <xf numFmtId="186" fontId="3" fillId="0" borderId="2" xfId="0" applyNumberFormat="1" applyFont="1" applyBorder="1" applyAlignment="1">
      <alignment horizontal="center" wrapText="1"/>
    </xf>
    <xf numFmtId="187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A30" sqref="A30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27.75" customHeight="1" x14ac:dyDescent="0.2">
      <c r="A1" s="15"/>
      <c r="B1" s="15"/>
      <c r="C1" s="15"/>
      <c r="D1" s="45" t="s">
        <v>318</v>
      </c>
      <c r="E1" s="46"/>
      <c r="F1" s="46"/>
    </row>
    <row r="2" spans="1:6" ht="15.2" customHeight="1" x14ac:dyDescent="0.2">
      <c r="A2" s="47" t="s">
        <v>297</v>
      </c>
      <c r="B2" s="48"/>
      <c r="C2" s="48"/>
      <c r="D2" s="48"/>
      <c r="E2" s="48"/>
      <c r="F2" s="48"/>
    </row>
    <row r="3" spans="1:6" x14ac:dyDescent="0.2">
      <c r="A3" s="2"/>
      <c r="B3" s="15"/>
      <c r="C3" s="15"/>
      <c r="D3" s="15"/>
      <c r="E3" s="15"/>
      <c r="F3" s="31" t="s">
        <v>294</v>
      </c>
    </row>
    <row r="4" spans="1:6" ht="68.099999999999994" customHeight="1" x14ac:dyDescent="0.2">
      <c r="A4" s="3" t="s">
        <v>0</v>
      </c>
      <c r="B4" s="3" t="s">
        <v>1</v>
      </c>
      <c r="C4" s="3" t="s">
        <v>268</v>
      </c>
      <c r="D4" s="3" t="s">
        <v>3</v>
      </c>
      <c r="E4" s="3" t="s">
        <v>4</v>
      </c>
      <c r="F4" s="32" t="s">
        <v>295</v>
      </c>
    </row>
    <row r="5" spans="1:6" x14ac:dyDescent="0.2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 x14ac:dyDescent="0.2">
      <c r="A6" s="17" t="s">
        <v>269</v>
      </c>
      <c r="B6" s="18">
        <v>500</v>
      </c>
      <c r="C6" s="19" t="s">
        <v>12</v>
      </c>
      <c r="D6" s="20">
        <f>-'прил 3'!D104</f>
        <v>290287.15000000037</v>
      </c>
      <c r="E6" s="20">
        <f>-'прил 3'!E104</f>
        <v>-824535.91999999993</v>
      </c>
      <c r="F6" s="21">
        <f>-E6/D6*100</f>
        <v>284.04148099562752</v>
      </c>
    </row>
    <row r="7" spans="1:6" x14ac:dyDescent="0.2">
      <c r="A7" s="22" t="s">
        <v>13</v>
      </c>
      <c r="B7" s="23"/>
      <c r="C7" s="24"/>
      <c r="D7" s="25"/>
      <c r="E7" s="25"/>
      <c r="F7" s="26"/>
    </row>
    <row r="8" spans="1:6" x14ac:dyDescent="0.2">
      <c r="A8" s="17" t="s">
        <v>270</v>
      </c>
      <c r="B8" s="18">
        <v>520</v>
      </c>
      <c r="C8" s="19" t="s">
        <v>12</v>
      </c>
      <c r="D8" s="20">
        <v>0</v>
      </c>
      <c r="E8" s="20">
        <v>0</v>
      </c>
      <c r="F8" s="21">
        <v>0</v>
      </c>
    </row>
    <row r="9" spans="1:6" x14ac:dyDescent="0.2">
      <c r="A9" s="5" t="s">
        <v>271</v>
      </c>
      <c r="B9" s="10"/>
      <c r="C9" s="7"/>
      <c r="D9" s="11"/>
      <c r="E9" s="11"/>
      <c r="F9" s="12"/>
    </row>
    <row r="10" spans="1:6" x14ac:dyDescent="0.2">
      <c r="A10" s="17" t="s">
        <v>272</v>
      </c>
      <c r="B10" s="18">
        <v>620</v>
      </c>
      <c r="C10" s="19" t="s">
        <v>12</v>
      </c>
      <c r="D10" s="20">
        <v>0</v>
      </c>
      <c r="E10" s="20">
        <v>0</v>
      </c>
      <c r="F10" s="21">
        <v>0</v>
      </c>
    </row>
    <row r="11" spans="1:6" x14ac:dyDescent="0.2">
      <c r="A11" s="5" t="s">
        <v>271</v>
      </c>
      <c r="B11" s="10"/>
      <c r="C11" s="7"/>
      <c r="D11" s="11"/>
      <c r="E11" s="11"/>
      <c r="F11" s="12"/>
    </row>
    <row r="12" spans="1:6" x14ac:dyDescent="0.2">
      <c r="A12" s="17" t="s">
        <v>273</v>
      </c>
      <c r="B12" s="18">
        <v>700</v>
      </c>
      <c r="C12" s="19" t="s">
        <v>274</v>
      </c>
      <c r="D12" s="20">
        <f>D6</f>
        <v>290287.15000000037</v>
      </c>
      <c r="E12" s="20">
        <f>E13</f>
        <v>-824535.91999999993</v>
      </c>
      <c r="F12" s="21">
        <f>-E12/D12*100</f>
        <v>284.04148099562752</v>
      </c>
    </row>
    <row r="13" spans="1:6" x14ac:dyDescent="0.2">
      <c r="A13" s="17" t="s">
        <v>273</v>
      </c>
      <c r="B13" s="18">
        <v>700</v>
      </c>
      <c r="C13" s="19" t="s">
        <v>275</v>
      </c>
      <c r="D13" s="20">
        <f>D6</f>
        <v>290287.15000000037</v>
      </c>
      <c r="E13" s="20">
        <f>E6</f>
        <v>-824535.91999999993</v>
      </c>
      <c r="F13" s="21">
        <f>-E13/D13*100</f>
        <v>284.04148099562752</v>
      </c>
    </row>
    <row r="14" spans="1:6" x14ac:dyDescent="0.2">
      <c r="A14" s="17" t="s">
        <v>276</v>
      </c>
      <c r="B14" s="18">
        <v>710</v>
      </c>
      <c r="C14" s="19" t="s">
        <v>277</v>
      </c>
      <c r="D14" s="20">
        <f>D15</f>
        <v>-4226900</v>
      </c>
      <c r="E14" s="20">
        <f>E15</f>
        <v>-2801107.83</v>
      </c>
      <c r="F14" s="27" t="s">
        <v>12</v>
      </c>
    </row>
    <row r="15" spans="1:6" x14ac:dyDescent="0.2">
      <c r="A15" s="17" t="s">
        <v>278</v>
      </c>
      <c r="B15" s="18">
        <v>710</v>
      </c>
      <c r="C15" s="19" t="s">
        <v>279</v>
      </c>
      <c r="D15" s="20">
        <f>D17</f>
        <v>-4226900</v>
      </c>
      <c r="E15" s="20">
        <f>E16</f>
        <v>-2801107.83</v>
      </c>
      <c r="F15" s="27" t="s">
        <v>12</v>
      </c>
    </row>
    <row r="16" spans="1:6" x14ac:dyDescent="0.2">
      <c r="A16" s="17" t="s">
        <v>280</v>
      </c>
      <c r="B16" s="18">
        <v>710</v>
      </c>
      <c r="C16" s="19" t="s">
        <v>281</v>
      </c>
      <c r="D16" s="20">
        <f>D17</f>
        <v>-4226900</v>
      </c>
      <c r="E16" s="20">
        <f>E17</f>
        <v>-2801107.83</v>
      </c>
      <c r="F16" s="27" t="s">
        <v>12</v>
      </c>
    </row>
    <row r="17" spans="1:6" x14ac:dyDescent="0.2">
      <c r="A17" s="17" t="s">
        <v>282</v>
      </c>
      <c r="B17" s="18">
        <v>710</v>
      </c>
      <c r="C17" s="19" t="s">
        <v>283</v>
      </c>
      <c r="D17" s="20">
        <f>-'прил 2'!D6</f>
        <v>-4226900</v>
      </c>
      <c r="E17" s="20">
        <f>-'прил 2'!E6</f>
        <v>-2801107.83</v>
      </c>
      <c r="F17" s="27" t="s">
        <v>12</v>
      </c>
    </row>
    <row r="18" spans="1:6" x14ac:dyDescent="0.2">
      <c r="A18" s="17" t="s">
        <v>284</v>
      </c>
      <c r="B18" s="18">
        <v>720</v>
      </c>
      <c r="C18" s="19" t="s">
        <v>285</v>
      </c>
      <c r="D18" s="20">
        <f t="shared" ref="D18:E20" si="0">D19</f>
        <v>4517187.1500000004</v>
      </c>
      <c r="E18" s="20">
        <f t="shared" si="0"/>
        <v>1976571.9100000001</v>
      </c>
      <c r="F18" s="27" t="s">
        <v>12</v>
      </c>
    </row>
    <row r="19" spans="1:6" x14ac:dyDescent="0.2">
      <c r="A19" s="17" t="s">
        <v>286</v>
      </c>
      <c r="B19" s="18">
        <v>720</v>
      </c>
      <c r="C19" s="19" t="s">
        <v>287</v>
      </c>
      <c r="D19" s="20">
        <f t="shared" si="0"/>
        <v>4517187.1500000004</v>
      </c>
      <c r="E19" s="20">
        <f t="shared" si="0"/>
        <v>1976571.9100000001</v>
      </c>
      <c r="F19" s="27" t="s">
        <v>12</v>
      </c>
    </row>
    <row r="20" spans="1:6" x14ac:dyDescent="0.2">
      <c r="A20" s="17" t="s">
        <v>288</v>
      </c>
      <c r="B20" s="18">
        <v>720</v>
      </c>
      <c r="C20" s="19" t="s">
        <v>289</v>
      </c>
      <c r="D20" s="20">
        <f t="shared" si="0"/>
        <v>4517187.1500000004</v>
      </c>
      <c r="E20" s="20">
        <f t="shared" si="0"/>
        <v>1976571.9100000001</v>
      </c>
      <c r="F20" s="27" t="s">
        <v>12</v>
      </c>
    </row>
    <row r="21" spans="1:6" x14ac:dyDescent="0.2">
      <c r="A21" s="17" t="s">
        <v>290</v>
      </c>
      <c r="B21" s="18">
        <v>720</v>
      </c>
      <c r="C21" s="19" t="s">
        <v>291</v>
      </c>
      <c r="D21" s="20">
        <f>'прил 3'!D6</f>
        <v>4517187.1500000004</v>
      </c>
      <c r="E21" s="20">
        <f>'прил 3'!E6</f>
        <v>1976571.9100000001</v>
      </c>
      <c r="F21" s="27" t="s">
        <v>12</v>
      </c>
    </row>
    <row r="22" spans="1:6" x14ac:dyDescent="0.2">
      <c r="A22" s="17"/>
      <c r="B22" s="18">
        <v>710</v>
      </c>
      <c r="C22" s="19" t="s">
        <v>292</v>
      </c>
      <c r="D22" s="20">
        <v>0</v>
      </c>
      <c r="E22" s="20">
        <v>0</v>
      </c>
      <c r="F22" s="27" t="s">
        <v>12</v>
      </c>
    </row>
    <row r="23" spans="1:6" x14ac:dyDescent="0.2">
      <c r="A23" s="17"/>
      <c r="B23" s="18">
        <v>720</v>
      </c>
      <c r="C23" s="19" t="s">
        <v>293</v>
      </c>
      <c r="D23" s="20">
        <v>0</v>
      </c>
      <c r="E23" s="20">
        <v>0</v>
      </c>
      <c r="F23" s="27" t="s">
        <v>12</v>
      </c>
    </row>
    <row r="24" spans="1:6" x14ac:dyDescent="0.2">
      <c r="A24" s="1"/>
      <c r="B24" s="13"/>
      <c r="C24" s="13"/>
      <c r="D24" s="14"/>
      <c r="E24" s="14"/>
      <c r="F24" s="14"/>
    </row>
    <row r="25" spans="1:6" x14ac:dyDescent="0.2">
      <c r="A25" s="28"/>
      <c r="B25" s="1"/>
      <c r="C25" s="1"/>
      <c r="D25" s="1"/>
      <c r="E25" s="1"/>
      <c r="F25" s="1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zoomScaleNormal="100" workbookViewId="0">
      <selection activeCell="D11" sqref="D11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4" width="12.5703125" customWidth="1"/>
    <col min="5" max="5" width="13.140625" customWidth="1"/>
    <col min="6" max="6" width="12.5703125" customWidth="1"/>
  </cols>
  <sheetData>
    <row r="1" spans="1:6" ht="50.25" customHeight="1" x14ac:dyDescent="0.2">
      <c r="A1" s="1"/>
      <c r="B1" s="1"/>
      <c r="C1" s="1"/>
      <c r="D1" s="1"/>
      <c r="E1" s="49" t="s">
        <v>319</v>
      </c>
      <c r="F1" s="50"/>
    </row>
    <row r="2" spans="1:6" ht="45" customHeight="1" x14ac:dyDescent="0.2">
      <c r="A2" s="47" t="s">
        <v>296</v>
      </c>
      <c r="B2" s="48"/>
      <c r="C2" s="48"/>
      <c r="D2" s="48"/>
      <c r="E2" s="48"/>
      <c r="F2" s="48"/>
    </row>
    <row r="3" spans="1:6" x14ac:dyDescent="0.2">
      <c r="A3" s="2"/>
      <c r="B3" s="2"/>
      <c r="C3" s="2"/>
      <c r="D3" s="2"/>
      <c r="E3" s="2"/>
      <c r="F3" s="30" t="s">
        <v>294</v>
      </c>
    </row>
    <row r="4" spans="1:6" ht="39.6" customHeight="1" x14ac:dyDescent="0.2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295</v>
      </c>
    </row>
    <row r="5" spans="1:6" x14ac:dyDescent="0.2">
      <c r="A5" s="32" t="s">
        <v>5</v>
      </c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</row>
    <row r="6" spans="1:6" x14ac:dyDescent="0.2">
      <c r="A6" s="29" t="s">
        <v>11</v>
      </c>
      <c r="B6" s="34">
        <v>10</v>
      </c>
      <c r="C6" s="35" t="s">
        <v>12</v>
      </c>
      <c r="D6" s="36">
        <f>D8+D64</f>
        <v>4226900</v>
      </c>
      <c r="E6" s="36">
        <f>E8+E64</f>
        <v>2801107.83</v>
      </c>
      <c r="F6" s="37">
        <f>E6/D6*100</f>
        <v>66.26860890960279</v>
      </c>
    </row>
    <row r="7" spans="1:6" x14ac:dyDescent="0.2">
      <c r="A7" s="29" t="s">
        <v>13</v>
      </c>
      <c r="B7" s="38"/>
      <c r="C7" s="35"/>
      <c r="D7" s="39"/>
      <c r="E7" s="39"/>
      <c r="F7" s="40"/>
    </row>
    <row r="8" spans="1:6" x14ac:dyDescent="0.2">
      <c r="A8" s="29" t="s">
        <v>14</v>
      </c>
      <c r="B8" s="34">
        <v>10</v>
      </c>
      <c r="C8" s="35" t="s">
        <v>15</v>
      </c>
      <c r="D8" s="36">
        <f>D9+D18+D28+D41+D56+D60</f>
        <v>1517000</v>
      </c>
      <c r="E8" s="36">
        <f>E9+E18+E28+E41+E56+E60</f>
        <v>1589457.83</v>
      </c>
      <c r="F8" s="37">
        <f>E8/D8*100</f>
        <v>104.77638958470665</v>
      </c>
    </row>
    <row r="9" spans="1:6" x14ac:dyDescent="0.2">
      <c r="A9" s="29" t="s">
        <v>16</v>
      </c>
      <c r="B9" s="34">
        <v>10</v>
      </c>
      <c r="C9" s="35" t="s">
        <v>17</v>
      </c>
      <c r="D9" s="36">
        <v>353000</v>
      </c>
      <c r="E9" s="36">
        <f>E10</f>
        <v>156157.78000000003</v>
      </c>
      <c r="F9" s="37">
        <f>E9/D9*100</f>
        <v>44.237331444759214</v>
      </c>
    </row>
    <row r="10" spans="1:6" x14ac:dyDescent="0.2">
      <c r="A10" s="29" t="s">
        <v>18</v>
      </c>
      <c r="B10" s="34">
        <v>10</v>
      </c>
      <c r="C10" s="35" t="s">
        <v>19</v>
      </c>
      <c r="D10" s="36">
        <v>353000</v>
      </c>
      <c r="E10" s="36">
        <f>E11+E14</f>
        <v>156157.78000000003</v>
      </c>
      <c r="F10" s="37">
        <f>E10/D10*100</f>
        <v>44.237331444759214</v>
      </c>
    </row>
    <row r="11" spans="1:6" ht="45" x14ac:dyDescent="0.2">
      <c r="A11" s="29" t="s">
        <v>20</v>
      </c>
      <c r="B11" s="34">
        <v>10</v>
      </c>
      <c r="C11" s="35" t="s">
        <v>21</v>
      </c>
      <c r="D11" s="36">
        <v>353000</v>
      </c>
      <c r="E11" s="36">
        <f>E12+E13</f>
        <v>154488.33000000002</v>
      </c>
      <c r="F11" s="37">
        <f>E11/D11*100</f>
        <v>43.764399433427762</v>
      </c>
    </row>
    <row r="12" spans="1:6" x14ac:dyDescent="0.2">
      <c r="A12" s="29" t="s">
        <v>22</v>
      </c>
      <c r="B12" s="34">
        <v>10</v>
      </c>
      <c r="C12" s="35" t="s">
        <v>23</v>
      </c>
      <c r="D12" s="36">
        <v>353000</v>
      </c>
      <c r="E12" s="36">
        <v>154391.70000000001</v>
      </c>
      <c r="F12" s="37">
        <f>E12/D12*100</f>
        <v>43.737025495750707</v>
      </c>
    </row>
    <row r="13" spans="1:6" ht="48.75" customHeight="1" x14ac:dyDescent="0.2">
      <c r="A13" s="29" t="s">
        <v>311</v>
      </c>
      <c r="B13" s="34">
        <v>10</v>
      </c>
      <c r="C13" s="44" t="s">
        <v>312</v>
      </c>
      <c r="D13" s="36">
        <v>0</v>
      </c>
      <c r="E13" s="36">
        <v>96.63</v>
      </c>
      <c r="F13" s="37">
        <v>0</v>
      </c>
    </row>
    <row r="14" spans="1:6" ht="22.5" x14ac:dyDescent="0.2">
      <c r="A14" s="29" t="s">
        <v>24</v>
      </c>
      <c r="B14" s="34">
        <v>10</v>
      </c>
      <c r="C14" s="35" t="s">
        <v>25</v>
      </c>
      <c r="D14" s="36">
        <v>0</v>
      </c>
      <c r="E14" s="36">
        <f>E15+E16+E17</f>
        <v>1669.4500000000003</v>
      </c>
      <c r="F14" s="37">
        <v>0</v>
      </c>
    </row>
    <row r="15" spans="1:6" ht="45" x14ac:dyDescent="0.2">
      <c r="A15" s="29" t="s">
        <v>26</v>
      </c>
      <c r="B15" s="34">
        <v>10</v>
      </c>
      <c r="C15" s="35" t="s">
        <v>27</v>
      </c>
      <c r="D15" s="36">
        <v>0</v>
      </c>
      <c r="E15" s="36">
        <v>1519.95</v>
      </c>
      <c r="F15" s="37">
        <v>0</v>
      </c>
    </row>
    <row r="16" spans="1:6" ht="33.75" x14ac:dyDescent="0.2">
      <c r="A16" s="29" t="s">
        <v>28</v>
      </c>
      <c r="B16" s="34">
        <v>10</v>
      </c>
      <c r="C16" s="35" t="s">
        <v>29</v>
      </c>
      <c r="D16" s="36">
        <v>0</v>
      </c>
      <c r="E16" s="36">
        <v>114.62</v>
      </c>
      <c r="F16" s="37">
        <v>0</v>
      </c>
    </row>
    <row r="17" spans="1:6" ht="45" x14ac:dyDescent="0.2">
      <c r="A17" s="29" t="s">
        <v>30</v>
      </c>
      <c r="B17" s="34">
        <v>10</v>
      </c>
      <c r="C17" s="35" t="s">
        <v>31</v>
      </c>
      <c r="D17" s="36">
        <v>0</v>
      </c>
      <c r="E17" s="36">
        <v>34.880000000000003</v>
      </c>
      <c r="F17" s="37">
        <v>0</v>
      </c>
    </row>
    <row r="18" spans="1:6" ht="22.5" x14ac:dyDescent="0.2">
      <c r="A18" s="29" t="s">
        <v>32</v>
      </c>
      <c r="B18" s="34">
        <v>10</v>
      </c>
      <c r="C18" s="35" t="s">
        <v>33</v>
      </c>
      <c r="D18" s="36">
        <f>D19</f>
        <v>481000</v>
      </c>
      <c r="E18" s="36">
        <f>E19</f>
        <v>253887.39</v>
      </c>
      <c r="F18" s="37">
        <f t="shared" ref="F18:F38" si="0">E18/D18*100</f>
        <v>52.783241164241169</v>
      </c>
    </row>
    <row r="19" spans="1:6" ht="22.5" x14ac:dyDescent="0.2">
      <c r="A19" s="29" t="s">
        <v>34</v>
      </c>
      <c r="B19" s="34">
        <v>10</v>
      </c>
      <c r="C19" s="35" t="s">
        <v>35</v>
      </c>
      <c r="D19" s="36">
        <v>481000</v>
      </c>
      <c r="E19" s="36">
        <v>253887.39</v>
      </c>
      <c r="F19" s="37">
        <f t="shared" si="0"/>
        <v>52.783241164241169</v>
      </c>
    </row>
    <row r="20" spans="1:6" ht="33.75" x14ac:dyDescent="0.2">
      <c r="A20" s="29" t="s">
        <v>36</v>
      </c>
      <c r="B20" s="34">
        <v>10</v>
      </c>
      <c r="C20" s="35" t="s">
        <v>37</v>
      </c>
      <c r="D20" s="36">
        <f>D21</f>
        <v>174400</v>
      </c>
      <c r="E20" s="36">
        <f>E21</f>
        <v>115254.21</v>
      </c>
      <c r="F20" s="37">
        <f t="shared" si="0"/>
        <v>66.086129587155966</v>
      </c>
    </row>
    <row r="21" spans="1:6" ht="56.25" x14ac:dyDescent="0.2">
      <c r="A21" s="29" t="s">
        <v>38</v>
      </c>
      <c r="B21" s="34">
        <v>10</v>
      </c>
      <c r="C21" s="35" t="s">
        <v>39</v>
      </c>
      <c r="D21" s="36">
        <v>174400</v>
      </c>
      <c r="E21" s="36">
        <v>115254.21</v>
      </c>
      <c r="F21" s="37">
        <f t="shared" si="0"/>
        <v>66.086129587155966</v>
      </c>
    </row>
    <row r="22" spans="1:6" ht="45" x14ac:dyDescent="0.2">
      <c r="A22" s="29" t="s">
        <v>40</v>
      </c>
      <c r="B22" s="34">
        <v>10</v>
      </c>
      <c r="C22" s="35" t="s">
        <v>41</v>
      </c>
      <c r="D22" s="36">
        <f>D23</f>
        <v>1200</v>
      </c>
      <c r="E22" s="36">
        <f>E23</f>
        <v>874.45</v>
      </c>
      <c r="F22" s="37">
        <f t="shared" si="0"/>
        <v>72.870833333333337</v>
      </c>
    </row>
    <row r="23" spans="1:6" ht="67.5" x14ac:dyDescent="0.2">
      <c r="A23" s="29" t="s">
        <v>42</v>
      </c>
      <c r="B23" s="34">
        <v>10</v>
      </c>
      <c r="C23" s="35" t="s">
        <v>43</v>
      </c>
      <c r="D23" s="36">
        <v>1200</v>
      </c>
      <c r="E23" s="36">
        <v>874.45</v>
      </c>
      <c r="F23" s="37">
        <f t="shared" si="0"/>
        <v>72.870833333333337</v>
      </c>
    </row>
    <row r="24" spans="1:6" ht="33.75" x14ac:dyDescent="0.2">
      <c r="A24" s="29" t="s">
        <v>44</v>
      </c>
      <c r="B24" s="34">
        <v>10</v>
      </c>
      <c r="C24" s="35" t="s">
        <v>45</v>
      </c>
      <c r="D24" s="36">
        <f>D25</f>
        <v>337800</v>
      </c>
      <c r="E24" s="36">
        <f>E25</f>
        <v>159712.07</v>
      </c>
      <c r="F24" s="37">
        <f t="shared" si="0"/>
        <v>47.280068087625814</v>
      </c>
    </row>
    <row r="25" spans="1:6" ht="56.25" x14ac:dyDescent="0.2">
      <c r="A25" s="29" t="s">
        <v>46</v>
      </c>
      <c r="B25" s="34">
        <v>10</v>
      </c>
      <c r="C25" s="35" t="s">
        <v>47</v>
      </c>
      <c r="D25" s="36">
        <v>337800</v>
      </c>
      <c r="E25" s="36">
        <v>159712.07</v>
      </c>
      <c r="F25" s="37">
        <f t="shared" si="0"/>
        <v>47.280068087625814</v>
      </c>
    </row>
    <row r="26" spans="1:6" ht="33.75" x14ac:dyDescent="0.2">
      <c r="A26" s="29" t="s">
        <v>48</v>
      </c>
      <c r="B26" s="34">
        <v>10</v>
      </c>
      <c r="C26" s="35" t="s">
        <v>49</v>
      </c>
      <c r="D26" s="36">
        <f>D27</f>
        <v>-32400</v>
      </c>
      <c r="E26" s="36">
        <f>E27</f>
        <v>-21953.34</v>
      </c>
      <c r="F26" s="37">
        <f t="shared" si="0"/>
        <v>67.757222222222225</v>
      </c>
    </row>
    <row r="27" spans="1:6" ht="56.25" x14ac:dyDescent="0.2">
      <c r="A27" s="29" t="s">
        <v>50</v>
      </c>
      <c r="B27" s="34">
        <v>10</v>
      </c>
      <c r="C27" s="35" t="s">
        <v>51</v>
      </c>
      <c r="D27" s="36">
        <v>-32400</v>
      </c>
      <c r="E27" s="36">
        <v>-21953.34</v>
      </c>
      <c r="F27" s="37">
        <f t="shared" si="0"/>
        <v>67.757222222222225</v>
      </c>
    </row>
    <row r="28" spans="1:6" x14ac:dyDescent="0.2">
      <c r="A28" s="29" t="s">
        <v>52</v>
      </c>
      <c r="B28" s="34">
        <v>10</v>
      </c>
      <c r="C28" s="35" t="s">
        <v>53</v>
      </c>
      <c r="D28" s="36">
        <v>36000</v>
      </c>
      <c r="E28" s="36">
        <v>31718.67</v>
      </c>
      <c r="F28" s="37">
        <f t="shared" si="0"/>
        <v>88.107416666666666</v>
      </c>
    </row>
    <row r="29" spans="1:6" x14ac:dyDescent="0.2">
      <c r="A29" s="29" t="s">
        <v>54</v>
      </c>
      <c r="B29" s="34">
        <v>10</v>
      </c>
      <c r="C29" s="35" t="s">
        <v>55</v>
      </c>
      <c r="D29" s="36">
        <v>4000</v>
      </c>
      <c r="E29" s="36">
        <v>741.77</v>
      </c>
      <c r="F29" s="37">
        <f t="shared" si="0"/>
        <v>18.544249999999998</v>
      </c>
    </row>
    <row r="30" spans="1:6" ht="22.5" x14ac:dyDescent="0.2">
      <c r="A30" s="29" t="s">
        <v>308</v>
      </c>
      <c r="B30" s="34">
        <v>10</v>
      </c>
      <c r="C30" s="41" t="s">
        <v>309</v>
      </c>
      <c r="D30" s="36">
        <v>0</v>
      </c>
      <c r="E30" s="36">
        <f>E31</f>
        <v>226</v>
      </c>
      <c r="F30" s="37">
        <v>0</v>
      </c>
    </row>
    <row r="31" spans="1:6" ht="22.5" x14ac:dyDescent="0.2">
      <c r="A31" s="29" t="s">
        <v>308</v>
      </c>
      <c r="B31" s="34">
        <v>10</v>
      </c>
      <c r="C31" s="41" t="s">
        <v>310</v>
      </c>
      <c r="D31" s="36">
        <v>0</v>
      </c>
      <c r="E31" s="36">
        <f>E32+E33</f>
        <v>226</v>
      </c>
      <c r="F31" s="37">
        <v>0</v>
      </c>
    </row>
    <row r="32" spans="1:6" ht="33.75" x14ac:dyDescent="0.2">
      <c r="A32" s="29" t="s">
        <v>307</v>
      </c>
      <c r="B32" s="34">
        <v>10</v>
      </c>
      <c r="C32" s="41" t="s">
        <v>313</v>
      </c>
      <c r="D32" s="36">
        <v>0</v>
      </c>
      <c r="E32" s="36">
        <v>126</v>
      </c>
      <c r="F32" s="37">
        <v>0</v>
      </c>
    </row>
    <row r="33" spans="1:6" ht="33.75" x14ac:dyDescent="0.2">
      <c r="A33" s="29" t="s">
        <v>306</v>
      </c>
      <c r="B33" s="34">
        <v>10</v>
      </c>
      <c r="C33" s="41" t="s">
        <v>314</v>
      </c>
      <c r="D33" s="36">
        <v>0</v>
      </c>
      <c r="E33" s="36">
        <v>100</v>
      </c>
      <c r="F33" s="37">
        <v>0</v>
      </c>
    </row>
    <row r="34" spans="1:6" ht="22.5" x14ac:dyDescent="0.2">
      <c r="A34" s="29" t="s">
        <v>56</v>
      </c>
      <c r="B34" s="34">
        <v>10</v>
      </c>
      <c r="C34" s="35" t="s">
        <v>57</v>
      </c>
      <c r="D34" s="36">
        <v>4000</v>
      </c>
      <c r="E34" s="36">
        <f>E35</f>
        <v>515.77</v>
      </c>
      <c r="F34" s="37">
        <f t="shared" si="0"/>
        <v>12.89425</v>
      </c>
    </row>
    <row r="35" spans="1:6" ht="33.75" x14ac:dyDescent="0.2">
      <c r="A35" s="29" t="s">
        <v>58</v>
      </c>
      <c r="B35" s="34">
        <v>10</v>
      </c>
      <c r="C35" s="35" t="s">
        <v>59</v>
      </c>
      <c r="D35" s="36">
        <v>4000</v>
      </c>
      <c r="E35" s="36">
        <v>515.77</v>
      </c>
      <c r="F35" s="37">
        <f t="shared" si="0"/>
        <v>12.89425</v>
      </c>
    </row>
    <row r="36" spans="1:6" x14ac:dyDescent="0.2">
      <c r="A36" s="29" t="s">
        <v>60</v>
      </c>
      <c r="B36" s="34">
        <v>10</v>
      </c>
      <c r="C36" s="35" t="s">
        <v>61</v>
      </c>
      <c r="D36" s="36">
        <v>32000</v>
      </c>
      <c r="E36" s="36">
        <f>E37</f>
        <v>30976.9</v>
      </c>
      <c r="F36" s="37">
        <f t="shared" si="0"/>
        <v>96.802812500000002</v>
      </c>
    </row>
    <row r="37" spans="1:6" x14ac:dyDescent="0.2">
      <c r="A37" s="29" t="s">
        <v>60</v>
      </c>
      <c r="B37" s="34">
        <v>10</v>
      </c>
      <c r="C37" s="35" t="s">
        <v>62</v>
      </c>
      <c r="D37" s="36">
        <v>32000</v>
      </c>
      <c r="E37" s="36">
        <f>E38+E39+E40</f>
        <v>30976.9</v>
      </c>
      <c r="F37" s="37">
        <f t="shared" si="0"/>
        <v>96.802812500000002</v>
      </c>
    </row>
    <row r="38" spans="1:6" ht="22.5" x14ac:dyDescent="0.2">
      <c r="A38" s="29" t="s">
        <v>63</v>
      </c>
      <c r="B38" s="34">
        <v>10</v>
      </c>
      <c r="C38" s="35" t="s">
        <v>64</v>
      </c>
      <c r="D38" s="36">
        <v>32000</v>
      </c>
      <c r="E38" s="36">
        <v>30624.5</v>
      </c>
      <c r="F38" s="37">
        <f t="shared" si="0"/>
        <v>95.701562500000009</v>
      </c>
    </row>
    <row r="39" spans="1:6" x14ac:dyDescent="0.2">
      <c r="A39" s="29" t="s">
        <v>305</v>
      </c>
      <c r="B39" s="34">
        <v>10</v>
      </c>
      <c r="C39" s="41">
        <v>1.8210503010012101E+19</v>
      </c>
      <c r="D39" s="36">
        <v>0</v>
      </c>
      <c r="E39" s="36">
        <v>102.4</v>
      </c>
      <c r="F39" s="37">
        <v>0</v>
      </c>
    </row>
    <row r="40" spans="1:6" ht="22.5" x14ac:dyDescent="0.2">
      <c r="A40" s="29" t="s">
        <v>65</v>
      </c>
      <c r="B40" s="34">
        <v>10</v>
      </c>
      <c r="C40" s="35" t="s">
        <v>66</v>
      </c>
      <c r="D40" s="36">
        <v>0</v>
      </c>
      <c r="E40" s="36">
        <v>250</v>
      </c>
      <c r="F40" s="37">
        <v>0</v>
      </c>
    </row>
    <row r="41" spans="1:6" x14ac:dyDescent="0.2">
      <c r="A41" s="29" t="s">
        <v>67</v>
      </c>
      <c r="B41" s="34">
        <v>10</v>
      </c>
      <c r="C41" s="35" t="s">
        <v>68</v>
      </c>
      <c r="D41" s="36">
        <v>647000</v>
      </c>
      <c r="E41" s="36">
        <v>34089.99</v>
      </c>
      <c r="F41" s="37">
        <f>E41/D41*100</f>
        <v>5.2689319938176196</v>
      </c>
    </row>
    <row r="42" spans="1:6" x14ac:dyDescent="0.2">
      <c r="A42" s="29" t="s">
        <v>69</v>
      </c>
      <c r="B42" s="34">
        <v>10</v>
      </c>
      <c r="C42" s="35" t="s">
        <v>70</v>
      </c>
      <c r="D42" s="36">
        <v>52000</v>
      </c>
      <c r="E42" s="36">
        <f>E43</f>
        <v>931.8</v>
      </c>
      <c r="F42" s="37">
        <f>E42/D42*100</f>
        <v>1.7919230769230767</v>
      </c>
    </row>
    <row r="43" spans="1:6" ht="22.5" x14ac:dyDescent="0.2">
      <c r="A43" s="29" t="s">
        <v>71</v>
      </c>
      <c r="B43" s="34">
        <v>10</v>
      </c>
      <c r="C43" s="35" t="s">
        <v>72</v>
      </c>
      <c r="D43" s="36">
        <v>52000</v>
      </c>
      <c r="E43" s="36">
        <f>E44+E45</f>
        <v>931.8</v>
      </c>
      <c r="F43" s="37">
        <f>E43/D43*100</f>
        <v>1.7919230769230767</v>
      </c>
    </row>
    <row r="44" spans="1:6" ht="22.5" x14ac:dyDescent="0.2">
      <c r="A44" s="29" t="s">
        <v>73</v>
      </c>
      <c r="B44" s="34">
        <v>10</v>
      </c>
      <c r="C44" s="35" t="s">
        <v>74</v>
      </c>
      <c r="D44" s="36">
        <v>52000</v>
      </c>
      <c r="E44" s="36">
        <v>644.97</v>
      </c>
      <c r="F44" s="37">
        <f>E44/D44*100</f>
        <v>1.2403269230769232</v>
      </c>
    </row>
    <row r="45" spans="1:6" ht="33.75" x14ac:dyDescent="0.2">
      <c r="A45" s="29" t="s">
        <v>75</v>
      </c>
      <c r="B45" s="34">
        <v>10</v>
      </c>
      <c r="C45" s="35" t="s">
        <v>76</v>
      </c>
      <c r="D45" s="36">
        <v>0</v>
      </c>
      <c r="E45" s="36">
        <v>286.83</v>
      </c>
      <c r="F45" s="37">
        <v>0</v>
      </c>
    </row>
    <row r="46" spans="1:6" x14ac:dyDescent="0.2">
      <c r="A46" s="29" t="s">
        <v>77</v>
      </c>
      <c r="B46" s="34">
        <v>10</v>
      </c>
      <c r="C46" s="35" t="s">
        <v>78</v>
      </c>
      <c r="D46" s="36">
        <v>595000</v>
      </c>
      <c r="E46" s="36">
        <v>33158.19</v>
      </c>
      <c r="F46" s="37">
        <f>E46/D46*100</f>
        <v>5.5728050420168067</v>
      </c>
    </row>
    <row r="47" spans="1:6" x14ac:dyDescent="0.2">
      <c r="A47" s="29" t="s">
        <v>79</v>
      </c>
      <c r="B47" s="34">
        <v>10</v>
      </c>
      <c r="C47" s="35" t="s">
        <v>80</v>
      </c>
      <c r="D47" s="36">
        <v>44000</v>
      </c>
      <c r="E47" s="36">
        <f>E48</f>
        <v>1439.74</v>
      </c>
      <c r="F47" s="37">
        <f>E47/D47*100</f>
        <v>3.2721363636363638</v>
      </c>
    </row>
    <row r="48" spans="1:6" ht="22.5" x14ac:dyDescent="0.2">
      <c r="A48" s="29" t="s">
        <v>81</v>
      </c>
      <c r="B48" s="34">
        <v>10</v>
      </c>
      <c r="C48" s="35" t="s">
        <v>82</v>
      </c>
      <c r="D48" s="36">
        <v>44000</v>
      </c>
      <c r="E48" s="36">
        <f>E49+E50+E51</f>
        <v>1439.74</v>
      </c>
      <c r="F48" s="37">
        <f>E48/D48*100</f>
        <v>3.2721363636363638</v>
      </c>
    </row>
    <row r="49" spans="1:6" ht="33.75" x14ac:dyDescent="0.2">
      <c r="A49" s="29" t="s">
        <v>83</v>
      </c>
      <c r="B49" s="34">
        <v>10</v>
      </c>
      <c r="C49" s="35" t="s">
        <v>84</v>
      </c>
      <c r="D49" s="36">
        <v>44000</v>
      </c>
      <c r="E49" s="36">
        <v>1448</v>
      </c>
      <c r="F49" s="37">
        <f>E49/D49*100</f>
        <v>3.290909090909091</v>
      </c>
    </row>
    <row r="50" spans="1:6" ht="22.5" x14ac:dyDescent="0.2">
      <c r="A50" s="29" t="s">
        <v>85</v>
      </c>
      <c r="B50" s="34">
        <v>10</v>
      </c>
      <c r="C50" s="35" t="s">
        <v>86</v>
      </c>
      <c r="D50" s="36">
        <v>0</v>
      </c>
      <c r="E50" s="36">
        <v>21.24</v>
      </c>
      <c r="F50" s="37">
        <v>0</v>
      </c>
    </row>
    <row r="51" spans="1:6" ht="33.75" x14ac:dyDescent="0.2">
      <c r="A51" s="29" t="s">
        <v>87</v>
      </c>
      <c r="B51" s="34">
        <v>10</v>
      </c>
      <c r="C51" s="35" t="s">
        <v>88</v>
      </c>
      <c r="D51" s="36">
        <v>0</v>
      </c>
      <c r="E51" s="36">
        <v>-29.5</v>
      </c>
      <c r="F51" s="37">
        <v>0</v>
      </c>
    </row>
    <row r="52" spans="1:6" x14ac:dyDescent="0.2">
      <c r="A52" s="29" t="s">
        <v>89</v>
      </c>
      <c r="B52" s="34">
        <v>10</v>
      </c>
      <c r="C52" s="35" t="s">
        <v>90</v>
      </c>
      <c r="D52" s="36">
        <v>551000</v>
      </c>
      <c r="E52" s="36">
        <f>E53</f>
        <v>31718.45</v>
      </c>
      <c r="F52" s="37">
        <f>E52/D52*100</f>
        <v>5.7565245009074406</v>
      </c>
    </row>
    <row r="53" spans="1:6" ht="22.5" x14ac:dyDescent="0.2">
      <c r="A53" s="29" t="s">
        <v>91</v>
      </c>
      <c r="B53" s="34">
        <v>10</v>
      </c>
      <c r="C53" s="35" t="s">
        <v>92</v>
      </c>
      <c r="D53" s="36">
        <v>551000</v>
      </c>
      <c r="E53" s="36">
        <f>E54+E55</f>
        <v>31718.45</v>
      </c>
      <c r="F53" s="37">
        <f>E53/D53*100</f>
        <v>5.7565245009074406</v>
      </c>
    </row>
    <row r="54" spans="1:6" ht="33.75" x14ac:dyDescent="0.2">
      <c r="A54" s="29" t="s">
        <v>93</v>
      </c>
      <c r="B54" s="34">
        <v>10</v>
      </c>
      <c r="C54" s="35" t="s">
        <v>94</v>
      </c>
      <c r="D54" s="36">
        <v>551000</v>
      </c>
      <c r="E54" s="36">
        <v>31215.75</v>
      </c>
      <c r="F54" s="37">
        <f>E54/D54*100</f>
        <v>5.6652903811252271</v>
      </c>
    </row>
    <row r="55" spans="1:6" ht="22.5" x14ac:dyDescent="0.2">
      <c r="A55" s="29" t="s">
        <v>95</v>
      </c>
      <c r="B55" s="34">
        <v>10</v>
      </c>
      <c r="C55" s="35" t="s">
        <v>96</v>
      </c>
      <c r="D55" s="36">
        <v>0</v>
      </c>
      <c r="E55" s="36">
        <v>502.7</v>
      </c>
      <c r="F55" s="37">
        <v>0</v>
      </c>
    </row>
    <row r="56" spans="1:6" x14ac:dyDescent="0.2">
      <c r="A56" s="29" t="s">
        <v>97</v>
      </c>
      <c r="B56" s="34">
        <v>10</v>
      </c>
      <c r="C56" s="35" t="s">
        <v>98</v>
      </c>
      <c r="D56" s="36">
        <v>0</v>
      </c>
      <c r="E56" s="36">
        <f>E57</f>
        <v>500</v>
      </c>
      <c r="F56" s="37">
        <v>0</v>
      </c>
    </row>
    <row r="57" spans="1:6" ht="22.5" x14ac:dyDescent="0.2">
      <c r="A57" s="29" t="s">
        <v>99</v>
      </c>
      <c r="B57" s="34">
        <v>10</v>
      </c>
      <c r="C57" s="35" t="s">
        <v>100</v>
      </c>
      <c r="D57" s="36">
        <v>0</v>
      </c>
      <c r="E57" s="36">
        <f>E58</f>
        <v>500</v>
      </c>
      <c r="F57" s="37">
        <v>0</v>
      </c>
    </row>
    <row r="58" spans="1:6" ht="33.75" x14ac:dyDescent="0.2">
      <c r="A58" s="29" t="s">
        <v>101</v>
      </c>
      <c r="B58" s="34">
        <v>10</v>
      </c>
      <c r="C58" s="35" t="s">
        <v>102</v>
      </c>
      <c r="D58" s="36">
        <v>0</v>
      </c>
      <c r="E58" s="36">
        <f>E59</f>
        <v>500</v>
      </c>
      <c r="F58" s="37">
        <v>0</v>
      </c>
    </row>
    <row r="59" spans="1:6" ht="33.75" x14ac:dyDescent="0.2">
      <c r="A59" s="29" t="s">
        <v>101</v>
      </c>
      <c r="B59" s="34">
        <v>10</v>
      </c>
      <c r="C59" s="41">
        <v>1.2410804020011E+19</v>
      </c>
      <c r="D59" s="36">
        <v>0</v>
      </c>
      <c r="E59" s="36">
        <v>500</v>
      </c>
      <c r="F59" s="37">
        <v>0</v>
      </c>
    </row>
    <row r="60" spans="1:6" x14ac:dyDescent="0.2">
      <c r="A60" s="29" t="s">
        <v>301</v>
      </c>
      <c r="B60" s="34">
        <v>10</v>
      </c>
      <c r="C60" s="41" t="s">
        <v>302</v>
      </c>
      <c r="D60" s="36">
        <v>0</v>
      </c>
      <c r="E60" s="36">
        <f>E61</f>
        <v>1113104</v>
      </c>
      <c r="F60" s="37">
        <v>0</v>
      </c>
    </row>
    <row r="61" spans="1:6" ht="22.5" x14ac:dyDescent="0.2">
      <c r="A61" s="29" t="s">
        <v>300</v>
      </c>
      <c r="B61" s="34">
        <v>10</v>
      </c>
      <c r="C61" s="42" t="s">
        <v>303</v>
      </c>
      <c r="D61" s="36">
        <v>0</v>
      </c>
      <c r="E61" s="36">
        <f>E62</f>
        <v>1113104</v>
      </c>
      <c r="F61" s="37">
        <v>0</v>
      </c>
    </row>
    <row r="62" spans="1:6" ht="25.5" customHeight="1" x14ac:dyDescent="0.2">
      <c r="A62" s="29" t="s">
        <v>299</v>
      </c>
      <c r="B62" s="34">
        <v>10</v>
      </c>
      <c r="C62" s="43" t="s">
        <v>304</v>
      </c>
      <c r="D62" s="36">
        <v>0</v>
      </c>
      <c r="E62" s="36">
        <f>E63</f>
        <v>1113104</v>
      </c>
      <c r="F62" s="37">
        <v>0</v>
      </c>
    </row>
    <row r="63" spans="1:6" ht="24.75" customHeight="1" x14ac:dyDescent="0.2">
      <c r="A63" s="29" t="s">
        <v>298</v>
      </c>
      <c r="B63" s="34">
        <v>10</v>
      </c>
      <c r="C63" s="42">
        <v>1.2411406025100001E+18</v>
      </c>
      <c r="D63" s="36">
        <v>0</v>
      </c>
      <c r="E63" s="36">
        <v>1113104</v>
      </c>
      <c r="F63" s="37">
        <v>0</v>
      </c>
    </row>
    <row r="64" spans="1:6" x14ac:dyDescent="0.2">
      <c r="A64" s="29" t="s">
        <v>103</v>
      </c>
      <c r="B64" s="34">
        <v>10</v>
      </c>
      <c r="C64" s="35" t="s">
        <v>104</v>
      </c>
      <c r="D64" s="36">
        <v>2709900</v>
      </c>
      <c r="E64" s="36">
        <f>E65</f>
        <v>1211650</v>
      </c>
      <c r="F64" s="37">
        <f t="shared" ref="F64:F73" si="1">E64/D64*100</f>
        <v>44.711981991955426</v>
      </c>
    </row>
    <row r="65" spans="1:6" ht="22.5" x14ac:dyDescent="0.2">
      <c r="A65" s="29" t="s">
        <v>105</v>
      </c>
      <c r="B65" s="34">
        <v>10</v>
      </c>
      <c r="C65" s="35" t="s">
        <v>106</v>
      </c>
      <c r="D65" s="36">
        <v>2709900</v>
      </c>
      <c r="E65" s="36">
        <f>E66+E71</f>
        <v>1211650</v>
      </c>
      <c r="F65" s="37">
        <f t="shared" si="1"/>
        <v>44.711981991955426</v>
      </c>
    </row>
    <row r="66" spans="1:6" x14ac:dyDescent="0.2">
      <c r="A66" s="29" t="s">
        <v>107</v>
      </c>
      <c r="B66" s="34">
        <v>10</v>
      </c>
      <c r="C66" s="41" t="s">
        <v>108</v>
      </c>
      <c r="D66" s="36">
        <v>2620000</v>
      </c>
      <c r="E66" s="36">
        <f>E67+E69</f>
        <v>1166700</v>
      </c>
      <c r="F66" s="37">
        <f t="shared" si="1"/>
        <v>44.530534351145043</v>
      </c>
    </row>
    <row r="67" spans="1:6" x14ac:dyDescent="0.2">
      <c r="A67" s="29" t="s">
        <v>109</v>
      </c>
      <c r="B67" s="34">
        <v>10</v>
      </c>
      <c r="C67" s="35" t="s">
        <v>110</v>
      </c>
      <c r="D67" s="36">
        <v>2170000</v>
      </c>
      <c r="E67" s="36">
        <f>E68</f>
        <v>1091700</v>
      </c>
      <c r="F67" s="37">
        <f t="shared" si="1"/>
        <v>50.308755760368662</v>
      </c>
    </row>
    <row r="68" spans="1:6" x14ac:dyDescent="0.2">
      <c r="A68" s="29" t="s">
        <v>111</v>
      </c>
      <c r="B68" s="34">
        <v>10</v>
      </c>
      <c r="C68" s="41" t="s">
        <v>112</v>
      </c>
      <c r="D68" s="36">
        <v>2170000</v>
      </c>
      <c r="E68" s="36">
        <v>1091700</v>
      </c>
      <c r="F68" s="37">
        <f t="shared" si="1"/>
        <v>50.308755760368662</v>
      </c>
    </row>
    <row r="69" spans="1:6" x14ac:dyDescent="0.2">
      <c r="A69" s="29" t="s">
        <v>113</v>
      </c>
      <c r="B69" s="34">
        <v>10</v>
      </c>
      <c r="C69" s="35" t="s">
        <v>114</v>
      </c>
      <c r="D69" s="36">
        <v>450000</v>
      </c>
      <c r="E69" s="36">
        <f>E70</f>
        <v>75000</v>
      </c>
      <c r="F69" s="37">
        <f t="shared" si="1"/>
        <v>16.666666666666664</v>
      </c>
    </row>
    <row r="70" spans="1:6" ht="22.5" x14ac:dyDescent="0.2">
      <c r="A70" s="29" t="s">
        <v>115</v>
      </c>
      <c r="B70" s="34">
        <v>10</v>
      </c>
      <c r="C70" s="35" t="s">
        <v>116</v>
      </c>
      <c r="D70" s="36">
        <v>450000</v>
      </c>
      <c r="E70" s="36">
        <v>75000</v>
      </c>
      <c r="F70" s="37">
        <f t="shared" si="1"/>
        <v>16.666666666666664</v>
      </c>
    </row>
    <row r="71" spans="1:6" x14ac:dyDescent="0.2">
      <c r="A71" s="29" t="s">
        <v>117</v>
      </c>
      <c r="B71" s="34">
        <v>10</v>
      </c>
      <c r="C71" s="35" t="s">
        <v>118</v>
      </c>
      <c r="D71" s="36">
        <v>89900</v>
      </c>
      <c r="E71" s="36">
        <f>E73</f>
        <v>44950</v>
      </c>
      <c r="F71" s="37">
        <f t="shared" si="1"/>
        <v>50</v>
      </c>
    </row>
    <row r="72" spans="1:6" ht="22.5" x14ac:dyDescent="0.2">
      <c r="A72" s="29" t="s">
        <v>119</v>
      </c>
      <c r="B72" s="34">
        <v>10</v>
      </c>
      <c r="C72" s="35" t="s">
        <v>120</v>
      </c>
      <c r="D72" s="36">
        <v>89900</v>
      </c>
      <c r="E72" s="36">
        <f>E73</f>
        <v>44950</v>
      </c>
      <c r="F72" s="37">
        <f t="shared" si="1"/>
        <v>50</v>
      </c>
    </row>
    <row r="73" spans="1:6" ht="23.25" thickBot="1" x14ac:dyDescent="0.25">
      <c r="A73" s="29" t="s">
        <v>121</v>
      </c>
      <c r="B73" s="34">
        <v>10</v>
      </c>
      <c r="C73" s="35" t="s">
        <v>122</v>
      </c>
      <c r="D73" s="36">
        <v>89900</v>
      </c>
      <c r="E73" s="36">
        <v>44950</v>
      </c>
      <c r="F73" s="37">
        <f t="shared" si="1"/>
        <v>50</v>
      </c>
    </row>
    <row r="74" spans="1:6" x14ac:dyDescent="0.2">
      <c r="A74" s="1"/>
      <c r="B74" s="13"/>
      <c r="C74" s="13"/>
      <c r="D74" s="14"/>
      <c r="E74" s="14"/>
      <c r="F74" s="14"/>
    </row>
  </sheetData>
  <mergeCells count="2">
    <mergeCell ref="E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workbookViewId="0">
      <selection activeCell="A16" sqref="A16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2" customHeight="1" x14ac:dyDescent="0.2">
      <c r="A1" s="15"/>
      <c r="B1" s="15"/>
      <c r="C1" s="15"/>
      <c r="D1" s="45" t="s">
        <v>320</v>
      </c>
      <c r="E1" s="46"/>
      <c r="F1" s="46"/>
    </row>
    <row r="2" spans="1:6" ht="42.75" customHeight="1" x14ac:dyDescent="0.2">
      <c r="A2" s="47" t="s">
        <v>296</v>
      </c>
      <c r="B2" s="48"/>
      <c r="C2" s="48"/>
      <c r="D2" s="48"/>
      <c r="E2" s="48"/>
      <c r="F2" s="48"/>
    </row>
    <row r="3" spans="1:6" x14ac:dyDescent="0.2">
      <c r="A3" s="2"/>
      <c r="B3" s="15"/>
      <c r="C3" s="15"/>
      <c r="D3" s="15"/>
      <c r="E3" s="15"/>
      <c r="F3" s="31" t="s">
        <v>294</v>
      </c>
    </row>
    <row r="4" spans="1:6" ht="39.6" customHeight="1" x14ac:dyDescent="0.2">
      <c r="A4" s="3" t="s">
        <v>0</v>
      </c>
      <c r="B4" s="3" t="s">
        <v>1</v>
      </c>
      <c r="C4" s="3" t="s">
        <v>123</v>
      </c>
      <c r="D4" s="3" t="s">
        <v>3</v>
      </c>
      <c r="E4" s="3" t="s">
        <v>4</v>
      </c>
      <c r="F4" s="32" t="s">
        <v>295</v>
      </c>
    </row>
    <row r="5" spans="1:6" x14ac:dyDescent="0.2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 x14ac:dyDescent="0.2">
      <c r="A6" s="5" t="s">
        <v>124</v>
      </c>
      <c r="B6" s="6">
        <v>200</v>
      </c>
      <c r="C6" s="7" t="s">
        <v>12</v>
      </c>
      <c r="D6" s="8">
        <f>D8+D48+D60+D73+D81+D89</f>
        <v>4517187.1500000004</v>
      </c>
      <c r="E6" s="8">
        <f>E8+E48+E60+E73+E81+E89</f>
        <v>1976571.9100000001</v>
      </c>
      <c r="F6" s="9">
        <f>E6/D6*100</f>
        <v>43.75669735091671</v>
      </c>
    </row>
    <row r="7" spans="1:6" x14ac:dyDescent="0.2">
      <c r="A7" s="5" t="s">
        <v>13</v>
      </c>
      <c r="B7" s="10"/>
      <c r="C7" s="7"/>
      <c r="D7" s="11"/>
      <c r="E7" s="11"/>
      <c r="F7" s="12"/>
    </row>
    <row r="8" spans="1:6" x14ac:dyDescent="0.2">
      <c r="A8" s="5" t="s">
        <v>125</v>
      </c>
      <c r="B8" s="6">
        <v>200</v>
      </c>
      <c r="C8" s="7" t="s">
        <v>126</v>
      </c>
      <c r="D8" s="8">
        <f>D9+D17+D36+D42</f>
        <v>1724767.79</v>
      </c>
      <c r="E8" s="8">
        <f>E9+E17+E36+E42</f>
        <v>907920.09000000008</v>
      </c>
      <c r="F8" s="9">
        <f>E8/D8*100</f>
        <v>52.640134820699544</v>
      </c>
    </row>
    <row r="9" spans="1:6" ht="22.5" x14ac:dyDescent="0.2">
      <c r="A9" s="5" t="s">
        <v>127</v>
      </c>
      <c r="B9" s="6">
        <v>200</v>
      </c>
      <c r="C9" s="7" t="s">
        <v>128</v>
      </c>
      <c r="D9" s="8">
        <v>497000</v>
      </c>
      <c r="E9" s="8">
        <f>E10</f>
        <v>241976.06</v>
      </c>
      <c r="F9" s="9">
        <f t="shared" ref="F9:F27" si="0">E9/D9*100</f>
        <v>48.68733601609658</v>
      </c>
    </row>
    <row r="10" spans="1:6" ht="33.75" x14ac:dyDescent="0.2">
      <c r="A10" s="5" t="s">
        <v>129</v>
      </c>
      <c r="B10" s="6">
        <v>200</v>
      </c>
      <c r="C10" s="7" t="s">
        <v>130</v>
      </c>
      <c r="D10" s="8">
        <v>497000</v>
      </c>
      <c r="E10" s="8">
        <f>E11</f>
        <v>241976.06</v>
      </c>
      <c r="F10" s="9">
        <f t="shared" si="0"/>
        <v>48.68733601609658</v>
      </c>
    </row>
    <row r="11" spans="1:6" ht="22.5" x14ac:dyDescent="0.2">
      <c r="A11" s="5" t="s">
        <v>131</v>
      </c>
      <c r="B11" s="6">
        <v>200</v>
      </c>
      <c r="C11" s="7" t="s">
        <v>132</v>
      </c>
      <c r="D11" s="8">
        <v>497000</v>
      </c>
      <c r="E11" s="8">
        <f>E12</f>
        <v>241976.06</v>
      </c>
      <c r="F11" s="9">
        <f t="shared" si="0"/>
        <v>48.68733601609658</v>
      </c>
    </row>
    <row r="12" spans="1:6" x14ac:dyDescent="0.2">
      <c r="A12" s="5" t="s">
        <v>133</v>
      </c>
      <c r="B12" s="6">
        <v>200</v>
      </c>
      <c r="C12" s="7" t="s">
        <v>134</v>
      </c>
      <c r="D12" s="8">
        <v>497000</v>
      </c>
      <c r="E12" s="8">
        <f>E13</f>
        <v>241976.06</v>
      </c>
      <c r="F12" s="9">
        <f t="shared" si="0"/>
        <v>48.68733601609658</v>
      </c>
    </row>
    <row r="13" spans="1:6" ht="33.75" x14ac:dyDescent="0.2">
      <c r="A13" s="5" t="s">
        <v>135</v>
      </c>
      <c r="B13" s="6">
        <v>200</v>
      </c>
      <c r="C13" s="7" t="s">
        <v>136</v>
      </c>
      <c r="D13" s="8">
        <v>497000</v>
      </c>
      <c r="E13" s="8">
        <f>E14</f>
        <v>241976.06</v>
      </c>
      <c r="F13" s="9">
        <f t="shared" si="0"/>
        <v>48.68733601609658</v>
      </c>
    </row>
    <row r="14" spans="1:6" x14ac:dyDescent="0.2">
      <c r="A14" s="5" t="s">
        <v>137</v>
      </c>
      <c r="B14" s="6">
        <v>200</v>
      </c>
      <c r="C14" s="7" t="s">
        <v>138</v>
      </c>
      <c r="D14" s="8">
        <v>497000</v>
      </c>
      <c r="E14" s="8">
        <f>E15+E16</f>
        <v>241976.06</v>
      </c>
      <c r="F14" s="9">
        <f t="shared" si="0"/>
        <v>48.68733601609658</v>
      </c>
    </row>
    <row r="15" spans="1:6" x14ac:dyDescent="0.2">
      <c r="A15" s="5" t="s">
        <v>139</v>
      </c>
      <c r="B15" s="6">
        <v>200</v>
      </c>
      <c r="C15" s="7" t="s">
        <v>140</v>
      </c>
      <c r="D15" s="8">
        <v>382000</v>
      </c>
      <c r="E15" s="8">
        <v>186135.42</v>
      </c>
      <c r="F15" s="9">
        <f t="shared" si="0"/>
        <v>48.726549738219902</v>
      </c>
    </row>
    <row r="16" spans="1:6" ht="22.5" x14ac:dyDescent="0.2">
      <c r="A16" s="5" t="s">
        <v>141</v>
      </c>
      <c r="B16" s="6">
        <v>200</v>
      </c>
      <c r="C16" s="7" t="s">
        <v>142</v>
      </c>
      <c r="D16" s="8">
        <v>115000</v>
      </c>
      <c r="E16" s="8">
        <v>55840.639999999999</v>
      </c>
      <c r="F16" s="9">
        <f t="shared" si="0"/>
        <v>48.557078260869559</v>
      </c>
    </row>
    <row r="17" spans="1:6" ht="33.75" x14ac:dyDescent="0.2">
      <c r="A17" s="5" t="s">
        <v>143</v>
      </c>
      <c r="B17" s="6">
        <v>200</v>
      </c>
      <c r="C17" s="7" t="s">
        <v>144</v>
      </c>
      <c r="D17" s="8">
        <f>D18+D33</f>
        <v>1213302.79</v>
      </c>
      <c r="E17" s="8">
        <f>E18+E33</f>
        <v>651479.03</v>
      </c>
      <c r="F17" s="9">
        <f t="shared" si="0"/>
        <v>53.694678308619068</v>
      </c>
    </row>
    <row r="18" spans="1:6" ht="33.75" x14ac:dyDescent="0.2">
      <c r="A18" s="5" t="s">
        <v>129</v>
      </c>
      <c r="B18" s="6">
        <v>200</v>
      </c>
      <c r="C18" s="7" t="s">
        <v>145</v>
      </c>
      <c r="D18" s="8">
        <f>D19</f>
        <v>999931.79</v>
      </c>
      <c r="E18" s="8">
        <f>E19</f>
        <v>529793.54</v>
      </c>
      <c r="F18" s="9">
        <f t="shared" si="0"/>
        <v>52.98296796824512</v>
      </c>
    </row>
    <row r="19" spans="1:6" ht="22.5" x14ac:dyDescent="0.2">
      <c r="A19" s="5" t="s">
        <v>131</v>
      </c>
      <c r="B19" s="6">
        <v>200</v>
      </c>
      <c r="C19" s="7" t="s">
        <v>146</v>
      </c>
      <c r="D19" s="8">
        <f>D20</f>
        <v>999931.79</v>
      </c>
      <c r="E19" s="8">
        <f>E20</f>
        <v>529793.54</v>
      </c>
      <c r="F19" s="9">
        <f t="shared" si="0"/>
        <v>52.98296796824512</v>
      </c>
    </row>
    <row r="20" spans="1:6" x14ac:dyDescent="0.2">
      <c r="A20" s="5" t="s">
        <v>147</v>
      </c>
      <c r="B20" s="6">
        <v>200</v>
      </c>
      <c r="C20" s="7" t="s">
        <v>148</v>
      </c>
      <c r="D20" s="8">
        <f>D21+D25+D28+D30</f>
        <v>999931.79</v>
      </c>
      <c r="E20" s="8">
        <f>E21+E25+E28+E30</f>
        <v>529793.54</v>
      </c>
      <c r="F20" s="9">
        <f t="shared" si="0"/>
        <v>52.98296796824512</v>
      </c>
    </row>
    <row r="21" spans="1:6" ht="33.75" x14ac:dyDescent="0.2">
      <c r="A21" s="5" t="s">
        <v>135</v>
      </c>
      <c r="B21" s="6">
        <v>200</v>
      </c>
      <c r="C21" s="7" t="s">
        <v>149</v>
      </c>
      <c r="D21" s="8">
        <v>469466</v>
      </c>
      <c r="E21" s="8">
        <f>E22</f>
        <v>177050.38</v>
      </c>
      <c r="F21" s="9">
        <f t="shared" si="0"/>
        <v>37.713142165779843</v>
      </c>
    </row>
    <row r="22" spans="1:6" x14ac:dyDescent="0.2">
      <c r="A22" s="5" t="s">
        <v>137</v>
      </c>
      <c r="B22" s="6">
        <v>200</v>
      </c>
      <c r="C22" s="7" t="s">
        <v>150</v>
      </c>
      <c r="D22" s="8">
        <v>469466</v>
      </c>
      <c r="E22" s="8">
        <f>E23+E24</f>
        <v>177050.38</v>
      </c>
      <c r="F22" s="9">
        <f t="shared" si="0"/>
        <v>37.713142165779843</v>
      </c>
    </row>
    <row r="23" spans="1:6" x14ac:dyDescent="0.2">
      <c r="A23" s="5" t="s">
        <v>139</v>
      </c>
      <c r="B23" s="6">
        <v>200</v>
      </c>
      <c r="C23" s="7" t="s">
        <v>151</v>
      </c>
      <c r="D23" s="8">
        <v>360574</v>
      </c>
      <c r="E23" s="8">
        <v>136637.23000000001</v>
      </c>
      <c r="F23" s="9">
        <f t="shared" si="0"/>
        <v>37.894365650324211</v>
      </c>
    </row>
    <row r="24" spans="1:6" ht="22.5" x14ac:dyDescent="0.2">
      <c r="A24" s="5" t="s">
        <v>141</v>
      </c>
      <c r="B24" s="6">
        <v>200</v>
      </c>
      <c r="C24" s="7" t="s">
        <v>152</v>
      </c>
      <c r="D24" s="8">
        <v>108892</v>
      </c>
      <c r="E24" s="8">
        <v>40413.15</v>
      </c>
      <c r="F24" s="9">
        <f t="shared" si="0"/>
        <v>37.113056973882379</v>
      </c>
    </row>
    <row r="25" spans="1:6" x14ac:dyDescent="0.2">
      <c r="A25" s="5" t="s">
        <v>153</v>
      </c>
      <c r="B25" s="6">
        <v>200</v>
      </c>
      <c r="C25" s="7" t="s">
        <v>154</v>
      </c>
      <c r="D25" s="8">
        <f>D26</f>
        <v>517086.33</v>
      </c>
      <c r="E25" s="8">
        <f>E26</f>
        <v>339363.7</v>
      </c>
      <c r="F25" s="9">
        <f t="shared" si="0"/>
        <v>65.62998871000903</v>
      </c>
    </row>
    <row r="26" spans="1:6" ht="22.5" x14ac:dyDescent="0.2">
      <c r="A26" s="5" t="s">
        <v>155</v>
      </c>
      <c r="B26" s="6">
        <v>200</v>
      </c>
      <c r="C26" s="7" t="s">
        <v>156</v>
      </c>
      <c r="D26" s="8">
        <f>D27</f>
        <v>517086.33</v>
      </c>
      <c r="E26" s="8">
        <f>E27</f>
        <v>339363.7</v>
      </c>
      <c r="F26" s="9">
        <f t="shared" si="0"/>
        <v>65.62998871000903</v>
      </c>
    </row>
    <row r="27" spans="1:6" x14ac:dyDescent="0.2">
      <c r="A27" s="5" t="s">
        <v>157</v>
      </c>
      <c r="B27" s="6">
        <v>200</v>
      </c>
      <c r="C27" s="7" t="s">
        <v>158</v>
      </c>
      <c r="D27" s="8">
        <v>517086.33</v>
      </c>
      <c r="E27" s="8">
        <v>339363.7</v>
      </c>
      <c r="F27" s="9">
        <f t="shared" si="0"/>
        <v>65.62998871000903</v>
      </c>
    </row>
    <row r="28" spans="1:6" x14ac:dyDescent="0.2">
      <c r="A28" s="5" t="s">
        <v>159</v>
      </c>
      <c r="B28" s="6">
        <v>200</v>
      </c>
      <c r="C28" s="7" t="s">
        <v>160</v>
      </c>
      <c r="D28" s="8">
        <v>12789</v>
      </c>
      <c r="E28" s="8">
        <v>12789</v>
      </c>
      <c r="F28" s="9">
        <v>100</v>
      </c>
    </row>
    <row r="29" spans="1:6" x14ac:dyDescent="0.2">
      <c r="A29" s="5" t="s">
        <v>161</v>
      </c>
      <c r="B29" s="6">
        <v>200</v>
      </c>
      <c r="C29" s="7" t="s">
        <v>162</v>
      </c>
      <c r="D29" s="8">
        <v>12789</v>
      </c>
      <c r="E29" s="8">
        <v>12789</v>
      </c>
      <c r="F29" s="9">
        <v>100</v>
      </c>
    </row>
    <row r="30" spans="1:6" ht="12.75" customHeight="1" x14ac:dyDescent="0.2">
      <c r="A30" s="29" t="s">
        <v>181</v>
      </c>
      <c r="B30" s="6">
        <v>200</v>
      </c>
      <c r="C30" s="7" t="s">
        <v>317</v>
      </c>
      <c r="D30" s="8">
        <v>590.46</v>
      </c>
      <c r="E30" s="8">
        <v>590.46</v>
      </c>
      <c r="F30" s="9">
        <f t="shared" ref="F30:F35" si="1">E30/D30*100</f>
        <v>100</v>
      </c>
    </row>
    <row r="31" spans="1:6" ht="12.75" customHeight="1" x14ac:dyDescent="0.2">
      <c r="A31" s="29" t="s">
        <v>183</v>
      </c>
      <c r="B31" s="6">
        <v>200</v>
      </c>
      <c r="C31" s="7" t="s">
        <v>316</v>
      </c>
      <c r="D31" s="8">
        <v>590.46</v>
      </c>
      <c r="E31" s="8">
        <v>590.46</v>
      </c>
      <c r="F31" s="9">
        <f t="shared" si="1"/>
        <v>100</v>
      </c>
    </row>
    <row r="32" spans="1:6" ht="12.75" customHeight="1" x14ac:dyDescent="0.2">
      <c r="A32" s="29" t="s">
        <v>185</v>
      </c>
      <c r="B32" s="6">
        <v>200</v>
      </c>
      <c r="C32" s="7" t="s">
        <v>315</v>
      </c>
      <c r="D32" s="8">
        <v>590.46</v>
      </c>
      <c r="E32" s="8">
        <v>590.46</v>
      </c>
      <c r="F32" s="9">
        <f t="shared" si="1"/>
        <v>100</v>
      </c>
    </row>
    <row r="33" spans="1:6" ht="34.5" customHeight="1" x14ac:dyDescent="0.2">
      <c r="A33" s="5" t="s">
        <v>163</v>
      </c>
      <c r="B33" s="6">
        <v>200</v>
      </c>
      <c r="C33" s="7" t="s">
        <v>164</v>
      </c>
      <c r="D33" s="8">
        <v>213371</v>
      </c>
      <c r="E33" s="8">
        <f>E34</f>
        <v>121685.49</v>
      </c>
      <c r="F33" s="9">
        <f t="shared" si="1"/>
        <v>57.030004077405081</v>
      </c>
    </row>
    <row r="34" spans="1:6" x14ac:dyDescent="0.2">
      <c r="A34" s="5" t="s">
        <v>159</v>
      </c>
      <c r="B34" s="6">
        <v>200</v>
      </c>
      <c r="C34" s="7" t="s">
        <v>165</v>
      </c>
      <c r="D34" s="8">
        <v>213371</v>
      </c>
      <c r="E34" s="8">
        <f>E35</f>
        <v>121685.49</v>
      </c>
      <c r="F34" s="9">
        <f t="shared" si="1"/>
        <v>57.030004077405081</v>
      </c>
    </row>
    <row r="35" spans="1:6" x14ac:dyDescent="0.2">
      <c r="A35" s="5" t="s">
        <v>161</v>
      </c>
      <c r="B35" s="6">
        <v>200</v>
      </c>
      <c r="C35" s="7" t="s">
        <v>166</v>
      </c>
      <c r="D35" s="8">
        <v>213371</v>
      </c>
      <c r="E35" s="8">
        <v>121685.49</v>
      </c>
      <c r="F35" s="9">
        <f t="shared" si="1"/>
        <v>57.030004077405081</v>
      </c>
    </row>
    <row r="36" spans="1:6" ht="22.5" x14ac:dyDescent="0.2">
      <c r="A36" s="5" t="s">
        <v>167</v>
      </c>
      <c r="B36" s="6">
        <v>200</v>
      </c>
      <c r="C36" s="7" t="s">
        <v>168</v>
      </c>
      <c r="D36" s="8">
        <v>13784</v>
      </c>
      <c r="E36" s="8">
        <v>13784</v>
      </c>
      <c r="F36" s="9">
        <v>100</v>
      </c>
    </row>
    <row r="37" spans="1:6" ht="33.75" x14ac:dyDescent="0.2">
      <c r="A37" s="5" t="s">
        <v>129</v>
      </c>
      <c r="B37" s="6">
        <v>200</v>
      </c>
      <c r="C37" s="7" t="s">
        <v>169</v>
      </c>
      <c r="D37" s="8">
        <v>13784</v>
      </c>
      <c r="E37" s="8">
        <v>13784</v>
      </c>
      <c r="F37" s="9">
        <v>100</v>
      </c>
    </row>
    <row r="38" spans="1:6" ht="22.5" x14ac:dyDescent="0.2">
      <c r="A38" s="5" t="s">
        <v>131</v>
      </c>
      <c r="B38" s="6">
        <v>200</v>
      </c>
      <c r="C38" s="7" t="s">
        <v>170</v>
      </c>
      <c r="D38" s="8">
        <v>13784</v>
      </c>
      <c r="E38" s="8">
        <v>13784</v>
      </c>
      <c r="F38" s="9">
        <v>100</v>
      </c>
    </row>
    <row r="39" spans="1:6" ht="22.5" x14ac:dyDescent="0.2">
      <c r="A39" s="5" t="s">
        <v>171</v>
      </c>
      <c r="B39" s="6">
        <v>200</v>
      </c>
      <c r="C39" s="7" t="s">
        <v>172</v>
      </c>
      <c r="D39" s="8">
        <v>13784</v>
      </c>
      <c r="E39" s="8">
        <v>13784</v>
      </c>
      <c r="F39" s="9">
        <v>100</v>
      </c>
    </row>
    <row r="40" spans="1:6" x14ac:dyDescent="0.2">
      <c r="A40" s="5" t="s">
        <v>159</v>
      </c>
      <c r="B40" s="6">
        <v>200</v>
      </c>
      <c r="C40" s="7" t="s">
        <v>173</v>
      </c>
      <c r="D40" s="8">
        <v>13784</v>
      </c>
      <c r="E40" s="8">
        <v>13784</v>
      </c>
      <c r="F40" s="9">
        <v>100</v>
      </c>
    </row>
    <row r="41" spans="1:6" x14ac:dyDescent="0.2">
      <c r="A41" s="5" t="s">
        <v>161</v>
      </c>
      <c r="B41" s="6">
        <v>200</v>
      </c>
      <c r="C41" s="7" t="s">
        <v>174</v>
      </c>
      <c r="D41" s="8">
        <v>13784</v>
      </c>
      <c r="E41" s="8">
        <v>13784</v>
      </c>
      <c r="F41" s="9">
        <v>100</v>
      </c>
    </row>
    <row r="42" spans="1:6" x14ac:dyDescent="0.2">
      <c r="A42" s="5" t="s">
        <v>175</v>
      </c>
      <c r="B42" s="6">
        <v>200</v>
      </c>
      <c r="C42" s="7" t="s">
        <v>176</v>
      </c>
      <c r="D42" s="8">
        <v>681</v>
      </c>
      <c r="E42" s="8">
        <v>681</v>
      </c>
      <c r="F42" s="9">
        <v>100</v>
      </c>
    </row>
    <row r="43" spans="1:6" x14ac:dyDescent="0.2">
      <c r="A43" s="5" t="s">
        <v>177</v>
      </c>
      <c r="B43" s="6">
        <v>200</v>
      </c>
      <c r="C43" s="7" t="s">
        <v>178</v>
      </c>
      <c r="D43" s="8">
        <v>681</v>
      </c>
      <c r="E43" s="8">
        <v>681</v>
      </c>
      <c r="F43" s="9">
        <v>100</v>
      </c>
    </row>
    <row r="44" spans="1:6" x14ac:dyDescent="0.2">
      <c r="A44" s="5" t="s">
        <v>179</v>
      </c>
      <c r="B44" s="6">
        <v>200</v>
      </c>
      <c r="C44" s="7" t="s">
        <v>180</v>
      </c>
      <c r="D44" s="8">
        <v>681</v>
      </c>
      <c r="E44" s="8">
        <v>681</v>
      </c>
      <c r="F44" s="9">
        <v>100</v>
      </c>
    </row>
    <row r="45" spans="1:6" x14ac:dyDescent="0.2">
      <c r="A45" s="5" t="s">
        <v>181</v>
      </c>
      <c r="B45" s="6">
        <v>200</v>
      </c>
      <c r="C45" s="7" t="s">
        <v>182</v>
      </c>
      <c r="D45" s="8">
        <v>681</v>
      </c>
      <c r="E45" s="8">
        <v>681</v>
      </c>
      <c r="F45" s="9">
        <v>100</v>
      </c>
    </row>
    <row r="46" spans="1:6" x14ac:dyDescent="0.2">
      <c r="A46" s="5" t="s">
        <v>183</v>
      </c>
      <c r="B46" s="6">
        <v>200</v>
      </c>
      <c r="C46" s="7" t="s">
        <v>184</v>
      </c>
      <c r="D46" s="8">
        <v>681</v>
      </c>
      <c r="E46" s="8">
        <v>681</v>
      </c>
      <c r="F46" s="9">
        <v>100</v>
      </c>
    </row>
    <row r="47" spans="1:6" x14ac:dyDescent="0.2">
      <c r="A47" s="5" t="s">
        <v>185</v>
      </c>
      <c r="B47" s="6">
        <v>200</v>
      </c>
      <c r="C47" s="7" t="s">
        <v>186</v>
      </c>
      <c r="D47" s="8">
        <v>681</v>
      </c>
      <c r="E47" s="8">
        <v>681</v>
      </c>
      <c r="F47" s="9">
        <v>100</v>
      </c>
    </row>
    <row r="48" spans="1:6" x14ac:dyDescent="0.2">
      <c r="A48" s="5" t="s">
        <v>187</v>
      </c>
      <c r="B48" s="6">
        <v>200</v>
      </c>
      <c r="C48" s="7" t="s">
        <v>188</v>
      </c>
      <c r="D48" s="8">
        <v>89900</v>
      </c>
      <c r="E48" s="8">
        <f>E49</f>
        <v>40549.19</v>
      </c>
      <c r="F48" s="9">
        <f t="shared" ref="F48:F54" si="2">E48/D48*100</f>
        <v>45.104771968854287</v>
      </c>
    </row>
    <row r="49" spans="1:6" x14ac:dyDescent="0.2">
      <c r="A49" s="5" t="s">
        <v>189</v>
      </c>
      <c r="B49" s="6">
        <v>200</v>
      </c>
      <c r="C49" s="7" t="s">
        <v>190</v>
      </c>
      <c r="D49" s="8">
        <v>89900</v>
      </c>
      <c r="E49" s="8">
        <f>E50</f>
        <v>40549.19</v>
      </c>
      <c r="F49" s="9">
        <f t="shared" si="2"/>
        <v>45.104771968854287</v>
      </c>
    </row>
    <row r="50" spans="1:6" ht="33.75" x14ac:dyDescent="0.2">
      <c r="A50" s="5" t="s">
        <v>129</v>
      </c>
      <c r="B50" s="6">
        <v>200</v>
      </c>
      <c r="C50" s="7" t="s">
        <v>191</v>
      </c>
      <c r="D50" s="8">
        <v>89900</v>
      </c>
      <c r="E50" s="8">
        <f>E51</f>
        <v>40549.19</v>
      </c>
      <c r="F50" s="9">
        <f t="shared" si="2"/>
        <v>45.104771968854287</v>
      </c>
    </row>
    <row r="51" spans="1:6" ht="22.5" x14ac:dyDescent="0.2">
      <c r="A51" s="5" t="s">
        <v>192</v>
      </c>
      <c r="B51" s="6">
        <v>200</v>
      </c>
      <c r="C51" s="7" t="s">
        <v>193</v>
      </c>
      <c r="D51" s="8">
        <v>89900</v>
      </c>
      <c r="E51" s="8">
        <f>E52</f>
        <v>40549.19</v>
      </c>
      <c r="F51" s="9">
        <f t="shared" si="2"/>
        <v>45.104771968854287</v>
      </c>
    </row>
    <row r="52" spans="1:6" ht="22.5" x14ac:dyDescent="0.2">
      <c r="A52" s="5" t="s">
        <v>194</v>
      </c>
      <c r="B52" s="6">
        <v>200</v>
      </c>
      <c r="C52" s="7" t="s">
        <v>195</v>
      </c>
      <c r="D52" s="8">
        <v>89900</v>
      </c>
      <c r="E52" s="8">
        <f>E53+E57</f>
        <v>40549.19</v>
      </c>
      <c r="F52" s="9">
        <f t="shared" si="2"/>
        <v>45.104771968854287</v>
      </c>
    </row>
    <row r="53" spans="1:6" ht="33.75" x14ac:dyDescent="0.2">
      <c r="A53" s="5" t="s">
        <v>135</v>
      </c>
      <c r="B53" s="6">
        <v>200</v>
      </c>
      <c r="C53" s="7" t="s">
        <v>196</v>
      </c>
      <c r="D53" s="8">
        <v>88536</v>
      </c>
      <c r="E53" s="8">
        <f>E54</f>
        <v>40549.19</v>
      </c>
      <c r="F53" s="9">
        <f t="shared" si="2"/>
        <v>45.799663413752597</v>
      </c>
    </row>
    <row r="54" spans="1:6" x14ac:dyDescent="0.2">
      <c r="A54" s="5" t="s">
        <v>137</v>
      </c>
      <c r="B54" s="6">
        <v>200</v>
      </c>
      <c r="C54" s="7" t="s">
        <v>197</v>
      </c>
      <c r="D54" s="8">
        <v>88536</v>
      </c>
      <c r="E54" s="8">
        <f>E55+E56</f>
        <v>40549.19</v>
      </c>
      <c r="F54" s="9">
        <f t="shared" si="2"/>
        <v>45.799663413752597</v>
      </c>
    </row>
    <row r="55" spans="1:6" x14ac:dyDescent="0.2">
      <c r="A55" s="5" t="s">
        <v>139</v>
      </c>
      <c r="B55" s="6">
        <v>200</v>
      </c>
      <c r="C55" s="7" t="s">
        <v>198</v>
      </c>
      <c r="D55" s="8">
        <v>68000</v>
      </c>
      <c r="E55" s="8">
        <v>31143.72</v>
      </c>
      <c r="F55" s="9">
        <f>E55/D55*100</f>
        <v>45.799588235294117</v>
      </c>
    </row>
    <row r="56" spans="1:6" ht="22.5" x14ac:dyDescent="0.2">
      <c r="A56" s="5" t="s">
        <v>141</v>
      </c>
      <c r="B56" s="6">
        <v>200</v>
      </c>
      <c r="C56" s="7" t="s">
        <v>199</v>
      </c>
      <c r="D56" s="8">
        <v>20536</v>
      </c>
      <c r="E56" s="8">
        <v>9405.4699999999993</v>
      </c>
      <c r="F56" s="9">
        <f>E56/D56*100</f>
        <v>45.799912349045577</v>
      </c>
    </row>
    <row r="57" spans="1:6" x14ac:dyDescent="0.2">
      <c r="A57" s="5" t="s">
        <v>153</v>
      </c>
      <c r="B57" s="6">
        <v>200</v>
      </c>
      <c r="C57" s="7" t="s">
        <v>200</v>
      </c>
      <c r="D57" s="8">
        <v>1364</v>
      </c>
      <c r="E57" s="8">
        <v>0</v>
      </c>
      <c r="F57" s="9">
        <v>0</v>
      </c>
    </row>
    <row r="58" spans="1:6" ht="22.5" x14ac:dyDescent="0.2">
      <c r="A58" s="5" t="s">
        <v>155</v>
      </c>
      <c r="B58" s="6">
        <v>200</v>
      </c>
      <c r="C58" s="7" t="s">
        <v>201</v>
      </c>
      <c r="D58" s="8">
        <v>1364</v>
      </c>
      <c r="E58" s="8">
        <v>0</v>
      </c>
      <c r="F58" s="9">
        <v>0</v>
      </c>
    </row>
    <row r="59" spans="1:6" x14ac:dyDescent="0.2">
      <c r="A59" s="5" t="s">
        <v>157</v>
      </c>
      <c r="B59" s="6">
        <v>200</v>
      </c>
      <c r="C59" s="7" t="s">
        <v>202</v>
      </c>
      <c r="D59" s="8">
        <v>1364</v>
      </c>
      <c r="E59" s="8">
        <v>0</v>
      </c>
      <c r="F59" s="9">
        <v>0</v>
      </c>
    </row>
    <row r="60" spans="1:6" x14ac:dyDescent="0.2">
      <c r="A60" s="5" t="s">
        <v>203</v>
      </c>
      <c r="B60" s="6">
        <v>200</v>
      </c>
      <c r="C60" s="7" t="s">
        <v>204</v>
      </c>
      <c r="D60" s="8">
        <f>D61+D68</f>
        <v>166086.31</v>
      </c>
      <c r="E60" s="8">
        <f>E61+E68</f>
        <v>59877.43</v>
      </c>
      <c r="F60" s="9">
        <f>E60/D60*100</f>
        <v>36.051996097691621</v>
      </c>
    </row>
    <row r="61" spans="1:6" x14ac:dyDescent="0.2">
      <c r="A61" s="5" t="s">
        <v>205</v>
      </c>
      <c r="B61" s="6">
        <v>200</v>
      </c>
      <c r="C61" s="7" t="s">
        <v>206</v>
      </c>
      <c r="D61" s="8">
        <f t="shared" ref="D61:F66" si="3">D62</f>
        <v>146086.31</v>
      </c>
      <c r="E61" s="8">
        <f t="shared" si="3"/>
        <v>59877.43</v>
      </c>
      <c r="F61" s="9">
        <f t="shared" si="3"/>
        <v>40.987707883100065</v>
      </c>
    </row>
    <row r="62" spans="1:6" ht="33.75" x14ac:dyDescent="0.2">
      <c r="A62" s="5" t="s">
        <v>129</v>
      </c>
      <c r="B62" s="6">
        <v>200</v>
      </c>
      <c r="C62" s="7" t="s">
        <v>207</v>
      </c>
      <c r="D62" s="8">
        <f t="shared" si="3"/>
        <v>146086.31</v>
      </c>
      <c r="E62" s="8">
        <f t="shared" si="3"/>
        <v>59877.43</v>
      </c>
      <c r="F62" s="9">
        <f t="shared" si="3"/>
        <v>40.987707883100065</v>
      </c>
    </row>
    <row r="63" spans="1:6" ht="22.5" x14ac:dyDescent="0.2">
      <c r="A63" s="5" t="s">
        <v>208</v>
      </c>
      <c r="B63" s="6">
        <v>200</v>
      </c>
      <c r="C63" s="7" t="s">
        <v>209</v>
      </c>
      <c r="D63" s="8">
        <f t="shared" si="3"/>
        <v>146086.31</v>
      </c>
      <c r="E63" s="8">
        <f t="shared" si="3"/>
        <v>59877.43</v>
      </c>
      <c r="F63" s="9">
        <f t="shared" si="3"/>
        <v>40.987707883100065</v>
      </c>
    </row>
    <row r="64" spans="1:6" ht="22.5" x14ac:dyDescent="0.2">
      <c r="A64" s="5" t="s">
        <v>210</v>
      </c>
      <c r="B64" s="6">
        <v>200</v>
      </c>
      <c r="C64" s="7" t="s">
        <v>211</v>
      </c>
      <c r="D64" s="8">
        <f t="shared" si="3"/>
        <v>146086.31</v>
      </c>
      <c r="E64" s="8">
        <f t="shared" si="3"/>
        <v>59877.43</v>
      </c>
      <c r="F64" s="9">
        <f t="shared" si="3"/>
        <v>40.987707883100065</v>
      </c>
    </row>
    <row r="65" spans="1:6" x14ac:dyDescent="0.2">
      <c r="A65" s="5" t="s">
        <v>153</v>
      </c>
      <c r="B65" s="6">
        <v>200</v>
      </c>
      <c r="C65" s="7" t="s">
        <v>212</v>
      </c>
      <c r="D65" s="8">
        <f t="shared" si="3"/>
        <v>146086.31</v>
      </c>
      <c r="E65" s="8">
        <f t="shared" si="3"/>
        <v>59877.43</v>
      </c>
      <c r="F65" s="9">
        <f t="shared" si="3"/>
        <v>40.987707883100065</v>
      </c>
    </row>
    <row r="66" spans="1:6" ht="22.5" x14ac:dyDescent="0.2">
      <c r="A66" s="5" t="s">
        <v>155</v>
      </c>
      <c r="B66" s="6">
        <v>200</v>
      </c>
      <c r="C66" s="7" t="s">
        <v>213</v>
      </c>
      <c r="D66" s="8">
        <f t="shared" si="3"/>
        <v>146086.31</v>
      </c>
      <c r="E66" s="8">
        <f t="shared" si="3"/>
        <v>59877.43</v>
      </c>
      <c r="F66" s="9">
        <f t="shared" si="3"/>
        <v>40.987707883100065</v>
      </c>
    </row>
    <row r="67" spans="1:6" x14ac:dyDescent="0.2">
      <c r="A67" s="5" t="s">
        <v>157</v>
      </c>
      <c r="B67" s="6">
        <v>200</v>
      </c>
      <c r="C67" s="7" t="s">
        <v>214</v>
      </c>
      <c r="D67" s="8">
        <v>146086.31</v>
      </c>
      <c r="E67" s="8">
        <v>59877.43</v>
      </c>
      <c r="F67" s="9">
        <f>E67/D67*100</f>
        <v>40.987707883100065</v>
      </c>
    </row>
    <row r="68" spans="1:6" ht="22.5" x14ac:dyDescent="0.2">
      <c r="A68" s="5" t="s">
        <v>215</v>
      </c>
      <c r="B68" s="6">
        <v>200</v>
      </c>
      <c r="C68" s="7" t="s">
        <v>216</v>
      </c>
      <c r="D68" s="8">
        <v>20000</v>
      </c>
      <c r="E68" s="8">
        <v>0</v>
      </c>
      <c r="F68" s="9">
        <v>0</v>
      </c>
    </row>
    <row r="69" spans="1:6" x14ac:dyDescent="0.2">
      <c r="A69" s="5" t="s">
        <v>217</v>
      </c>
      <c r="B69" s="6">
        <v>200</v>
      </c>
      <c r="C69" s="7" t="s">
        <v>218</v>
      </c>
      <c r="D69" s="8">
        <v>20000</v>
      </c>
      <c r="E69" s="8">
        <v>0</v>
      </c>
      <c r="F69" s="9">
        <v>0</v>
      </c>
    </row>
    <row r="70" spans="1:6" x14ac:dyDescent="0.2">
      <c r="A70" s="5" t="s">
        <v>153</v>
      </c>
      <c r="B70" s="6">
        <v>200</v>
      </c>
      <c r="C70" s="7" t="s">
        <v>219</v>
      </c>
      <c r="D70" s="8">
        <v>20000</v>
      </c>
      <c r="E70" s="8">
        <v>0</v>
      </c>
      <c r="F70" s="9">
        <v>0</v>
      </c>
    </row>
    <row r="71" spans="1:6" ht="22.5" x14ac:dyDescent="0.2">
      <c r="A71" s="5" t="s">
        <v>155</v>
      </c>
      <c r="B71" s="6">
        <v>200</v>
      </c>
      <c r="C71" s="7" t="s">
        <v>220</v>
      </c>
      <c r="D71" s="8">
        <v>20000</v>
      </c>
      <c r="E71" s="8">
        <v>0</v>
      </c>
      <c r="F71" s="9">
        <v>0</v>
      </c>
    </row>
    <row r="72" spans="1:6" x14ac:dyDescent="0.2">
      <c r="A72" s="5" t="s">
        <v>157</v>
      </c>
      <c r="B72" s="6">
        <v>200</v>
      </c>
      <c r="C72" s="7" t="s">
        <v>221</v>
      </c>
      <c r="D72" s="8">
        <v>20000</v>
      </c>
      <c r="E72" s="8">
        <v>0</v>
      </c>
      <c r="F72" s="9">
        <v>0</v>
      </c>
    </row>
    <row r="73" spans="1:6" x14ac:dyDescent="0.2">
      <c r="A73" s="5" t="s">
        <v>222</v>
      </c>
      <c r="B73" s="6">
        <v>200</v>
      </c>
      <c r="C73" s="7" t="s">
        <v>223</v>
      </c>
      <c r="D73" s="8">
        <f t="shared" ref="D73:E79" si="4">D74</f>
        <v>571287.15</v>
      </c>
      <c r="E73" s="8">
        <f t="shared" si="4"/>
        <v>237212.6</v>
      </c>
      <c r="F73" s="9">
        <f t="shared" ref="F73:F80" si="5">E73/D73*100</f>
        <v>41.52248129508952</v>
      </c>
    </row>
    <row r="74" spans="1:6" x14ac:dyDescent="0.2">
      <c r="A74" s="5" t="s">
        <v>224</v>
      </c>
      <c r="B74" s="6">
        <v>200</v>
      </c>
      <c r="C74" s="7" t="s">
        <v>225</v>
      </c>
      <c r="D74" s="8">
        <f t="shared" si="4"/>
        <v>571287.15</v>
      </c>
      <c r="E74" s="8">
        <f t="shared" si="4"/>
        <v>237212.6</v>
      </c>
      <c r="F74" s="9">
        <f t="shared" si="5"/>
        <v>41.52248129508952</v>
      </c>
    </row>
    <row r="75" spans="1:6" ht="33.75" x14ac:dyDescent="0.2">
      <c r="A75" s="5" t="s">
        <v>129</v>
      </c>
      <c r="B75" s="6">
        <v>200</v>
      </c>
      <c r="C75" s="7" t="s">
        <v>226</v>
      </c>
      <c r="D75" s="8">
        <f t="shared" si="4"/>
        <v>571287.15</v>
      </c>
      <c r="E75" s="8">
        <f t="shared" si="4"/>
        <v>237212.6</v>
      </c>
      <c r="F75" s="9">
        <f t="shared" si="5"/>
        <v>41.52248129508952</v>
      </c>
    </row>
    <row r="76" spans="1:6" ht="22.5" x14ac:dyDescent="0.2">
      <c r="A76" s="5" t="s">
        <v>227</v>
      </c>
      <c r="B76" s="6">
        <v>200</v>
      </c>
      <c r="C76" s="7" t="s">
        <v>228</v>
      </c>
      <c r="D76" s="8">
        <f t="shared" si="4"/>
        <v>571287.15</v>
      </c>
      <c r="E76" s="8">
        <f t="shared" si="4"/>
        <v>237212.6</v>
      </c>
      <c r="F76" s="9">
        <f t="shared" si="5"/>
        <v>41.52248129508952</v>
      </c>
    </row>
    <row r="77" spans="1:6" ht="22.5" x14ac:dyDescent="0.2">
      <c r="A77" s="5" t="s">
        <v>229</v>
      </c>
      <c r="B77" s="6">
        <v>200</v>
      </c>
      <c r="C77" s="7" t="s">
        <v>230</v>
      </c>
      <c r="D77" s="8">
        <f t="shared" si="4"/>
        <v>571287.15</v>
      </c>
      <c r="E77" s="8">
        <f t="shared" si="4"/>
        <v>237212.6</v>
      </c>
      <c r="F77" s="9">
        <f t="shared" si="5"/>
        <v>41.52248129508952</v>
      </c>
    </row>
    <row r="78" spans="1:6" x14ac:dyDescent="0.2">
      <c r="A78" s="5" t="s">
        <v>153</v>
      </c>
      <c r="B78" s="6">
        <v>200</v>
      </c>
      <c r="C78" s="7" t="s">
        <v>231</v>
      </c>
      <c r="D78" s="8">
        <f t="shared" si="4"/>
        <v>571287.15</v>
      </c>
      <c r="E78" s="8">
        <f t="shared" si="4"/>
        <v>237212.6</v>
      </c>
      <c r="F78" s="9">
        <f t="shared" si="5"/>
        <v>41.52248129508952</v>
      </c>
    </row>
    <row r="79" spans="1:6" ht="22.5" x14ac:dyDescent="0.2">
      <c r="A79" s="5" t="s">
        <v>155</v>
      </c>
      <c r="B79" s="6">
        <v>200</v>
      </c>
      <c r="C79" s="7" t="s">
        <v>232</v>
      </c>
      <c r="D79" s="8">
        <f t="shared" si="4"/>
        <v>571287.15</v>
      </c>
      <c r="E79" s="8">
        <f t="shared" si="4"/>
        <v>237212.6</v>
      </c>
      <c r="F79" s="9">
        <f t="shared" si="5"/>
        <v>41.52248129508952</v>
      </c>
    </row>
    <row r="80" spans="1:6" x14ac:dyDescent="0.2">
      <c r="A80" s="5" t="s">
        <v>157</v>
      </c>
      <c r="B80" s="6">
        <v>200</v>
      </c>
      <c r="C80" s="7" t="s">
        <v>233</v>
      </c>
      <c r="D80" s="8">
        <v>571287.15</v>
      </c>
      <c r="E80" s="8">
        <v>237212.6</v>
      </c>
      <c r="F80" s="9">
        <f t="shared" si="5"/>
        <v>41.52248129508952</v>
      </c>
    </row>
    <row r="81" spans="1:6" x14ac:dyDescent="0.2">
      <c r="A81" s="5" t="s">
        <v>234</v>
      </c>
      <c r="B81" s="6">
        <v>200</v>
      </c>
      <c r="C81" s="7" t="s">
        <v>235</v>
      </c>
      <c r="D81" s="8">
        <f t="shared" ref="D81:F87" si="6">D82</f>
        <v>234745.9</v>
      </c>
      <c r="E81" s="8">
        <f t="shared" si="6"/>
        <v>15000</v>
      </c>
      <c r="F81" s="9">
        <f t="shared" si="6"/>
        <v>6.389887959704514</v>
      </c>
    </row>
    <row r="82" spans="1:6" x14ac:dyDescent="0.2">
      <c r="A82" s="5" t="s">
        <v>236</v>
      </c>
      <c r="B82" s="6">
        <v>200</v>
      </c>
      <c r="C82" s="7" t="s">
        <v>237</v>
      </c>
      <c r="D82" s="8">
        <f t="shared" si="6"/>
        <v>234745.9</v>
      </c>
      <c r="E82" s="8">
        <f t="shared" si="6"/>
        <v>15000</v>
      </c>
      <c r="F82" s="9">
        <f t="shared" si="6"/>
        <v>6.389887959704514</v>
      </c>
    </row>
    <row r="83" spans="1:6" ht="33.75" x14ac:dyDescent="0.2">
      <c r="A83" s="5" t="s">
        <v>129</v>
      </c>
      <c r="B83" s="6">
        <v>200</v>
      </c>
      <c r="C83" s="7" t="s">
        <v>238</v>
      </c>
      <c r="D83" s="8">
        <f t="shared" si="6"/>
        <v>234745.9</v>
      </c>
      <c r="E83" s="8">
        <f t="shared" si="6"/>
        <v>15000</v>
      </c>
      <c r="F83" s="9">
        <f t="shared" si="6"/>
        <v>6.389887959704514</v>
      </c>
    </row>
    <row r="84" spans="1:6" ht="22.5" x14ac:dyDescent="0.2">
      <c r="A84" s="5" t="s">
        <v>239</v>
      </c>
      <c r="B84" s="6">
        <v>200</v>
      </c>
      <c r="C84" s="7" t="s">
        <v>240</v>
      </c>
      <c r="D84" s="8">
        <f t="shared" si="6"/>
        <v>234745.9</v>
      </c>
      <c r="E84" s="8">
        <f t="shared" si="6"/>
        <v>15000</v>
      </c>
      <c r="F84" s="9">
        <f t="shared" si="6"/>
        <v>6.389887959704514</v>
      </c>
    </row>
    <row r="85" spans="1:6" ht="22.5" x14ac:dyDescent="0.2">
      <c r="A85" s="5" t="s">
        <v>241</v>
      </c>
      <c r="B85" s="6">
        <v>200</v>
      </c>
      <c r="C85" s="7" t="s">
        <v>242</v>
      </c>
      <c r="D85" s="8">
        <f t="shared" si="6"/>
        <v>234745.9</v>
      </c>
      <c r="E85" s="8">
        <f t="shared" si="6"/>
        <v>15000</v>
      </c>
      <c r="F85" s="9">
        <f t="shared" si="6"/>
        <v>6.389887959704514</v>
      </c>
    </row>
    <row r="86" spans="1:6" x14ac:dyDescent="0.2">
      <c r="A86" s="5" t="s">
        <v>153</v>
      </c>
      <c r="B86" s="6">
        <v>200</v>
      </c>
      <c r="C86" s="7" t="s">
        <v>243</v>
      </c>
      <c r="D86" s="8">
        <f t="shared" si="6"/>
        <v>234745.9</v>
      </c>
      <c r="E86" s="8">
        <f t="shared" si="6"/>
        <v>15000</v>
      </c>
      <c r="F86" s="9">
        <f t="shared" si="6"/>
        <v>6.389887959704514</v>
      </c>
    </row>
    <row r="87" spans="1:6" ht="22.5" x14ac:dyDescent="0.2">
      <c r="A87" s="5" t="s">
        <v>155</v>
      </c>
      <c r="B87" s="6">
        <v>200</v>
      </c>
      <c r="C87" s="7" t="s">
        <v>244</v>
      </c>
      <c r="D87" s="8">
        <f t="shared" si="6"/>
        <v>234745.9</v>
      </c>
      <c r="E87" s="8">
        <f t="shared" si="6"/>
        <v>15000</v>
      </c>
      <c r="F87" s="9">
        <f t="shared" si="6"/>
        <v>6.389887959704514</v>
      </c>
    </row>
    <row r="88" spans="1:6" x14ac:dyDescent="0.2">
      <c r="A88" s="5" t="s">
        <v>157</v>
      </c>
      <c r="B88" s="6">
        <v>200</v>
      </c>
      <c r="C88" s="7" t="s">
        <v>245</v>
      </c>
      <c r="D88" s="8">
        <v>234745.9</v>
      </c>
      <c r="E88" s="8">
        <v>15000</v>
      </c>
      <c r="F88" s="9">
        <f>E88/D88*100</f>
        <v>6.389887959704514</v>
      </c>
    </row>
    <row r="89" spans="1:6" x14ac:dyDescent="0.2">
      <c r="A89" s="5" t="s">
        <v>246</v>
      </c>
      <c r="B89" s="6">
        <v>200</v>
      </c>
      <c r="C89" s="7" t="s">
        <v>247</v>
      </c>
      <c r="D89" s="8">
        <f t="shared" ref="D89:E91" si="7">D90</f>
        <v>1730400</v>
      </c>
      <c r="E89" s="8">
        <f t="shared" si="7"/>
        <v>716012.6</v>
      </c>
      <c r="F89" s="9">
        <f t="shared" ref="F89:F95" si="8">E89/D89*100</f>
        <v>41.378444290337491</v>
      </c>
    </row>
    <row r="90" spans="1:6" x14ac:dyDescent="0.2">
      <c r="A90" s="5" t="s">
        <v>248</v>
      </c>
      <c r="B90" s="6">
        <v>200</v>
      </c>
      <c r="C90" s="7" t="s">
        <v>249</v>
      </c>
      <c r="D90" s="8">
        <f t="shared" si="7"/>
        <v>1730400</v>
      </c>
      <c r="E90" s="8">
        <f t="shared" si="7"/>
        <v>716012.6</v>
      </c>
      <c r="F90" s="9">
        <f t="shared" si="8"/>
        <v>41.378444290337491</v>
      </c>
    </row>
    <row r="91" spans="1:6" ht="33.75" x14ac:dyDescent="0.2">
      <c r="A91" s="5" t="s">
        <v>129</v>
      </c>
      <c r="B91" s="6">
        <v>200</v>
      </c>
      <c r="C91" s="7" t="s">
        <v>250</v>
      </c>
      <c r="D91" s="8">
        <f t="shared" si="7"/>
        <v>1730400</v>
      </c>
      <c r="E91" s="8">
        <f t="shared" si="7"/>
        <v>716012.6</v>
      </c>
      <c r="F91" s="9">
        <f t="shared" si="8"/>
        <v>41.378444290337491</v>
      </c>
    </row>
    <row r="92" spans="1:6" ht="22.5" x14ac:dyDescent="0.2">
      <c r="A92" s="5" t="s">
        <v>251</v>
      </c>
      <c r="B92" s="6">
        <v>200</v>
      </c>
      <c r="C92" s="7" t="s">
        <v>252</v>
      </c>
      <c r="D92" s="8">
        <f>D93+D96+D100</f>
        <v>1730400</v>
      </c>
      <c r="E92" s="8">
        <f>E93+E96+E100</f>
        <v>716012.6</v>
      </c>
      <c r="F92" s="9">
        <f t="shared" si="8"/>
        <v>41.378444290337491</v>
      </c>
    </row>
    <row r="93" spans="1:6" ht="22.5" x14ac:dyDescent="0.2">
      <c r="A93" s="5" t="s">
        <v>253</v>
      </c>
      <c r="B93" s="6">
        <v>200</v>
      </c>
      <c r="C93" s="7" t="s">
        <v>254</v>
      </c>
      <c r="D93" s="8">
        <v>980400</v>
      </c>
      <c r="E93" s="8">
        <f>E94</f>
        <v>491500</v>
      </c>
      <c r="F93" s="9">
        <f t="shared" si="8"/>
        <v>50.132598939208485</v>
      </c>
    </row>
    <row r="94" spans="1:6" x14ac:dyDescent="0.2">
      <c r="A94" s="5" t="s">
        <v>159</v>
      </c>
      <c r="B94" s="6">
        <v>200</v>
      </c>
      <c r="C94" s="7" t="s">
        <v>255</v>
      </c>
      <c r="D94" s="8">
        <v>980400</v>
      </c>
      <c r="E94" s="8">
        <f>E95</f>
        <v>491500</v>
      </c>
      <c r="F94" s="9">
        <f t="shared" si="8"/>
        <v>50.132598939208485</v>
      </c>
    </row>
    <row r="95" spans="1:6" x14ac:dyDescent="0.2">
      <c r="A95" s="5" t="s">
        <v>161</v>
      </c>
      <c r="B95" s="6">
        <v>200</v>
      </c>
      <c r="C95" s="7" t="s">
        <v>256</v>
      </c>
      <c r="D95" s="8">
        <v>980400</v>
      </c>
      <c r="E95" s="8">
        <v>491500</v>
      </c>
      <c r="F95" s="9">
        <f t="shared" si="8"/>
        <v>50.132598939208485</v>
      </c>
    </row>
    <row r="96" spans="1:6" x14ac:dyDescent="0.2">
      <c r="A96" s="5" t="s">
        <v>257</v>
      </c>
      <c r="B96" s="6">
        <v>200</v>
      </c>
      <c r="C96" s="7" t="s">
        <v>258</v>
      </c>
      <c r="D96" s="8">
        <v>300000</v>
      </c>
      <c r="E96" s="8">
        <v>0</v>
      </c>
      <c r="F96" s="9">
        <v>0</v>
      </c>
    </row>
    <row r="97" spans="1:6" x14ac:dyDescent="0.2">
      <c r="A97" s="5" t="s">
        <v>153</v>
      </c>
      <c r="B97" s="6">
        <v>200</v>
      </c>
      <c r="C97" s="7" t="s">
        <v>259</v>
      </c>
      <c r="D97" s="8">
        <v>300000</v>
      </c>
      <c r="E97" s="8">
        <v>0</v>
      </c>
      <c r="F97" s="9">
        <v>0</v>
      </c>
    </row>
    <row r="98" spans="1:6" ht="22.5" x14ac:dyDescent="0.2">
      <c r="A98" s="5" t="s">
        <v>155</v>
      </c>
      <c r="B98" s="6">
        <v>200</v>
      </c>
      <c r="C98" s="7" t="s">
        <v>260</v>
      </c>
      <c r="D98" s="8">
        <v>300000</v>
      </c>
      <c r="E98" s="8">
        <v>0</v>
      </c>
      <c r="F98" s="9">
        <v>0</v>
      </c>
    </row>
    <row r="99" spans="1:6" x14ac:dyDescent="0.2">
      <c r="A99" s="5" t="s">
        <v>157</v>
      </c>
      <c r="B99" s="6">
        <v>200</v>
      </c>
      <c r="C99" s="7" t="s">
        <v>261</v>
      </c>
      <c r="D99" s="8">
        <v>300000</v>
      </c>
      <c r="E99" s="8">
        <v>0</v>
      </c>
      <c r="F99" s="9">
        <v>0</v>
      </c>
    </row>
    <row r="100" spans="1:6" ht="22.5" x14ac:dyDescent="0.2">
      <c r="A100" s="5" t="s">
        <v>262</v>
      </c>
      <c r="B100" s="6">
        <v>200</v>
      </c>
      <c r="C100" s="7" t="s">
        <v>263</v>
      </c>
      <c r="D100" s="8">
        <f t="shared" ref="D100:E102" si="9">D101</f>
        <v>450000</v>
      </c>
      <c r="E100" s="8">
        <f t="shared" si="9"/>
        <v>224512.6</v>
      </c>
      <c r="F100" s="9">
        <f>E100/D100*100</f>
        <v>49.891688888888893</v>
      </c>
    </row>
    <row r="101" spans="1:6" x14ac:dyDescent="0.2">
      <c r="A101" s="5" t="s">
        <v>153</v>
      </c>
      <c r="B101" s="6">
        <v>200</v>
      </c>
      <c r="C101" s="7" t="s">
        <v>264</v>
      </c>
      <c r="D101" s="8">
        <f t="shared" si="9"/>
        <v>450000</v>
      </c>
      <c r="E101" s="8">
        <f t="shared" si="9"/>
        <v>224512.6</v>
      </c>
      <c r="F101" s="9">
        <f>E101/D101*100</f>
        <v>49.891688888888893</v>
      </c>
    </row>
    <row r="102" spans="1:6" ht="22.5" x14ac:dyDescent="0.2">
      <c r="A102" s="5" t="s">
        <v>155</v>
      </c>
      <c r="B102" s="6">
        <v>200</v>
      </c>
      <c r="C102" s="7" t="s">
        <v>265</v>
      </c>
      <c r="D102" s="8">
        <f t="shared" si="9"/>
        <v>450000</v>
      </c>
      <c r="E102" s="8">
        <f t="shared" si="9"/>
        <v>224512.6</v>
      </c>
      <c r="F102" s="9">
        <f>E102/D102*100</f>
        <v>49.891688888888893</v>
      </c>
    </row>
    <row r="103" spans="1:6" x14ac:dyDescent="0.2">
      <c r="A103" s="5" t="s">
        <v>157</v>
      </c>
      <c r="B103" s="6">
        <v>200</v>
      </c>
      <c r="C103" s="7" t="s">
        <v>266</v>
      </c>
      <c r="D103" s="8">
        <v>450000</v>
      </c>
      <c r="E103" s="8">
        <v>224512.6</v>
      </c>
      <c r="F103" s="9">
        <f>E103/D103*100</f>
        <v>49.891688888888893</v>
      </c>
    </row>
    <row r="104" spans="1:6" x14ac:dyDescent="0.2">
      <c r="A104" s="5" t="s">
        <v>267</v>
      </c>
      <c r="B104" s="6">
        <v>450</v>
      </c>
      <c r="C104" s="7" t="s">
        <v>12</v>
      </c>
      <c r="D104" s="8">
        <f>-D6+'прил 2'!D6</f>
        <v>-290287.15000000037</v>
      </c>
      <c r="E104" s="8">
        <f>-E6+'прил 2'!E6</f>
        <v>824535.91999999993</v>
      </c>
      <c r="F104" s="16" t="s">
        <v>12</v>
      </c>
    </row>
    <row r="105" spans="1:6" x14ac:dyDescent="0.2">
      <c r="A105" s="1"/>
      <c r="B105" s="13"/>
      <c r="C105" s="13"/>
      <c r="D105" s="14"/>
      <c r="E105" s="14"/>
      <c r="F105" s="14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прил 1</vt:lpstr>
      <vt:lpstr>прил 2</vt:lpstr>
      <vt:lpstr>прил 3</vt:lpstr>
      <vt:lpstr>__bookmark_1</vt:lpstr>
      <vt:lpstr>__bookmark_2</vt:lpstr>
      <vt:lpstr>__bookmark_4</vt:lpstr>
      <vt:lpstr>__bookmark_5</vt:lpstr>
      <vt:lpstr>__bookmark_6</vt:lpstr>
      <vt:lpstr>'прил 1'!Заголовки_для_печати</vt:lpstr>
      <vt:lpstr>'прил 2'!Заголовки_для_печати</vt:lpstr>
      <vt:lpstr>'прил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2019-04-12T03:51:06Z</dcterms:created>
  <dcterms:modified xsi:type="dcterms:W3CDTF">2019-10-28T07:15:22Z</dcterms:modified>
</cp:coreProperties>
</file>