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Гавриловка\"/>
    </mc:Choice>
  </mc:AlternateContent>
  <bookViews>
    <workbookView xWindow="0" yWindow="0" windowWidth="20490" windowHeight="7755"/>
  </bookViews>
  <sheets>
    <sheet name="Приложение 1" sheetId="1" r:id="rId1"/>
    <sheet name="Приложение 2" sheetId="4" r:id="rId2"/>
    <sheet name="Приложение 3" sheetId="3" r:id="rId3"/>
    <sheet name="приложение 4" sheetId="8" r:id="rId4"/>
    <sheet name="Приложение 5" sheetId="9" r:id="rId5"/>
  </sheets>
  <externalReferences>
    <externalReference r:id="rId6"/>
  </externalReference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3">'приложение 4'!$A$1:$V$85</definedName>
  </definedNames>
  <calcPr calcId="152511" calcOnSave="0"/>
</workbook>
</file>

<file path=xl/calcChain.xml><?xml version="1.0" encoding="utf-8"?>
<calcChain xmlns="http://schemas.openxmlformats.org/spreadsheetml/2006/main">
  <c r="R20" i="8" l="1"/>
  <c r="R19" i="8" s="1"/>
  <c r="C10" i="3"/>
  <c r="C35" i="3" s="1"/>
  <c r="C20" i="1" s="1"/>
  <c r="C19" i="1" s="1"/>
  <c r="C18" i="1" s="1"/>
  <c r="C17" i="1" s="1"/>
  <c r="Q90" i="9"/>
  <c r="Q89" i="9" s="1"/>
  <c r="Q94" i="9"/>
  <c r="Q93" i="9" s="1"/>
  <c r="R18" i="8"/>
  <c r="R17" i="8"/>
  <c r="R82" i="8"/>
  <c r="S94" i="9"/>
  <c r="S93" i="9"/>
  <c r="S86" i="9"/>
  <c r="S85" i="9" s="1"/>
  <c r="S84" i="9" s="1"/>
  <c r="S83" i="9" s="1"/>
  <c r="S97" i="9" s="1"/>
  <c r="R80" i="8"/>
  <c r="C49" i="4"/>
  <c r="C25" i="4"/>
  <c r="C23" i="4"/>
  <c r="C21" i="4"/>
  <c r="C19" i="4"/>
  <c r="C19" i="3"/>
  <c r="D19" i="3"/>
  <c r="E19" i="3"/>
  <c r="F19" i="3"/>
  <c r="G19" i="3"/>
  <c r="R15" i="8"/>
  <c r="R14" i="8" s="1"/>
  <c r="R13" i="8" s="1"/>
  <c r="R11" i="8"/>
  <c r="Q44" i="9"/>
  <c r="Q43" i="9" s="1"/>
  <c r="Q42" i="9" s="1"/>
  <c r="S40" i="9"/>
  <c r="S39" i="9"/>
  <c r="R40" i="9"/>
  <c r="R39" i="9"/>
  <c r="R37" i="9"/>
  <c r="Q40" i="9"/>
  <c r="S66" i="9"/>
  <c r="S65" i="9"/>
  <c r="S64" i="9"/>
  <c r="R66" i="9"/>
  <c r="R65" i="9" s="1"/>
  <c r="R64" i="9" s="1"/>
  <c r="Q66" i="9"/>
  <c r="Q65" i="9"/>
  <c r="Q64" i="9" s="1"/>
  <c r="V57" i="8"/>
  <c r="V56" i="8"/>
  <c r="T57" i="8"/>
  <c r="T56" i="8" s="1"/>
  <c r="R57" i="8"/>
  <c r="R56" i="8"/>
  <c r="V32" i="8"/>
  <c r="V31" i="8" s="1"/>
  <c r="V30" i="8" s="1"/>
  <c r="V29" i="8"/>
  <c r="V19" i="8"/>
  <c r="V18" i="8" s="1"/>
  <c r="V17" i="8" s="1"/>
  <c r="T32" i="8"/>
  <c r="T31" i="8"/>
  <c r="T30" i="8" s="1"/>
  <c r="T29" i="8" s="1"/>
  <c r="G10" i="3"/>
  <c r="F10" i="3"/>
  <c r="F35" i="3" s="1"/>
  <c r="G21" i="3"/>
  <c r="F21" i="3"/>
  <c r="F15" i="1"/>
  <c r="F14" i="1"/>
  <c r="F13" i="1" s="1"/>
  <c r="C21" i="3"/>
  <c r="Q22" i="9"/>
  <c r="Q31" i="9"/>
  <c r="S35" i="9"/>
  <c r="R35" i="9"/>
  <c r="Q35" i="9"/>
  <c r="S52" i="9"/>
  <c r="R52" i="9"/>
  <c r="R51" i="9"/>
  <c r="R50" i="9"/>
  <c r="R49" i="9" s="1"/>
  <c r="R48" i="9" s="1"/>
  <c r="R47" i="9"/>
  <c r="S55" i="9"/>
  <c r="S51" i="9" s="1"/>
  <c r="S50" i="9" s="1"/>
  <c r="S49" i="9" s="1"/>
  <c r="S48" i="9" s="1"/>
  <c r="S47" i="9" s="1"/>
  <c r="R55" i="9"/>
  <c r="S62" i="9"/>
  <c r="S61" i="9"/>
  <c r="S60" i="9"/>
  <c r="S59" i="9" s="1"/>
  <c r="S58" i="9" s="1"/>
  <c r="S57" i="9" s="1"/>
  <c r="R62" i="9"/>
  <c r="R61" i="9"/>
  <c r="R60" i="9" s="1"/>
  <c r="R59" i="9" s="1"/>
  <c r="R58" i="9"/>
  <c r="R57" i="9"/>
  <c r="Q62" i="9"/>
  <c r="Q61" i="9"/>
  <c r="Q60" i="9"/>
  <c r="Q59" i="9"/>
  <c r="Q58" i="9" s="1"/>
  <c r="Q57" i="9" s="1"/>
  <c r="S74" i="9"/>
  <c r="S73" i="9"/>
  <c r="S72" i="9" s="1"/>
  <c r="S71" i="9" s="1"/>
  <c r="S70" i="9"/>
  <c r="S69" i="9"/>
  <c r="R74" i="9"/>
  <c r="R73" i="9"/>
  <c r="R72" i="9"/>
  <c r="R71" i="9"/>
  <c r="R70" i="9" s="1"/>
  <c r="R69" i="9" s="1"/>
  <c r="Q74" i="9"/>
  <c r="Q73" i="9"/>
  <c r="Q72" i="9" s="1"/>
  <c r="Q71" i="9" s="1"/>
  <c r="Q70" i="9"/>
  <c r="Q69" i="9"/>
  <c r="S81" i="9"/>
  <c r="S80" i="9"/>
  <c r="S79" i="9"/>
  <c r="S78" i="9"/>
  <c r="S77" i="9" s="1"/>
  <c r="S76" i="9" s="1"/>
  <c r="R81" i="9"/>
  <c r="R80" i="9"/>
  <c r="R79" i="9" s="1"/>
  <c r="R78" i="9" s="1"/>
  <c r="R77" i="9"/>
  <c r="R76" i="9"/>
  <c r="S87" i="9"/>
  <c r="R87" i="9"/>
  <c r="R86" i="9"/>
  <c r="R85" i="9" s="1"/>
  <c r="R84" i="9" s="1"/>
  <c r="R83" i="9" s="1"/>
  <c r="R97" i="9" s="1"/>
  <c r="T19" i="8"/>
  <c r="T18" i="8" s="1"/>
  <c r="T17" i="8" s="1"/>
  <c r="V42" i="8"/>
  <c r="V41" i="8"/>
  <c r="V40" i="8" s="1"/>
  <c r="V39" i="8"/>
  <c r="V38" i="8"/>
  <c r="T42" i="8"/>
  <c r="T41" i="8" s="1"/>
  <c r="T40" i="8"/>
  <c r="T39" i="8"/>
  <c r="T38" i="8"/>
  <c r="R42" i="8"/>
  <c r="R41" i="8"/>
  <c r="R40" i="8"/>
  <c r="R39" i="8"/>
  <c r="R38" i="8" s="1"/>
  <c r="V53" i="8"/>
  <c r="V51" i="8"/>
  <c r="V50" i="8"/>
  <c r="V49" i="8" s="1"/>
  <c r="V47" i="8"/>
  <c r="T51" i="8"/>
  <c r="T53" i="8"/>
  <c r="R53" i="8"/>
  <c r="R51" i="8"/>
  <c r="R50" i="8" s="1"/>
  <c r="R49" i="8" s="1"/>
  <c r="R47" i="8" s="1"/>
  <c r="V65" i="8"/>
  <c r="V63" i="8"/>
  <c r="V62" i="8" s="1"/>
  <c r="T65" i="8"/>
  <c r="T63" i="8"/>
  <c r="T62" i="8"/>
  <c r="T61" i="8" s="1"/>
  <c r="T60" i="8" s="1"/>
  <c r="R65" i="8"/>
  <c r="R63" i="8"/>
  <c r="R62" i="8"/>
  <c r="R61" i="8" s="1"/>
  <c r="R60" i="8" s="1"/>
  <c r="V72" i="8"/>
  <c r="V71" i="8"/>
  <c r="V70" i="8" s="1"/>
  <c r="V68" i="8" s="1"/>
  <c r="T72" i="8"/>
  <c r="T71" i="8" s="1"/>
  <c r="T70" i="8" s="1"/>
  <c r="T69" i="8" s="1"/>
  <c r="T68" i="8" s="1"/>
  <c r="V78" i="8"/>
  <c r="V77" i="8" s="1"/>
  <c r="V76" i="8" s="1"/>
  <c r="V75" i="8" s="1"/>
  <c r="V74" i="8" s="1"/>
  <c r="T78" i="8"/>
  <c r="T77" i="8" s="1"/>
  <c r="T76" i="8" s="1"/>
  <c r="T75" i="8" s="1"/>
  <c r="T74" i="8" s="1"/>
  <c r="T84" i="8" s="1"/>
  <c r="Q87" i="9"/>
  <c r="Q81" i="9"/>
  <c r="Q80" i="9"/>
  <c r="Q79" i="9"/>
  <c r="Q78" i="9" s="1"/>
  <c r="Q77" i="9"/>
  <c r="Q76" i="9" s="1"/>
  <c r="Q55" i="9"/>
  <c r="Q52" i="9"/>
  <c r="Q39" i="9"/>
  <c r="Q38" i="9" s="1"/>
  <c r="S31" i="9"/>
  <c r="R31" i="9"/>
  <c r="Q29" i="9"/>
  <c r="Q28" i="9" s="1"/>
  <c r="Q25" i="9"/>
  <c r="S22" i="9"/>
  <c r="S20" i="9"/>
  <c r="S19" i="9"/>
  <c r="S18" i="9" s="1"/>
  <c r="R22" i="9"/>
  <c r="R18" i="9" s="1"/>
  <c r="S15" i="9"/>
  <c r="R15" i="9"/>
  <c r="Q15" i="9"/>
  <c r="Q11" i="9"/>
  <c r="R78" i="8"/>
  <c r="R77" i="8"/>
  <c r="R76" i="8" s="1"/>
  <c r="R75" i="8" s="1"/>
  <c r="R74" i="8" s="1"/>
  <c r="R72" i="8"/>
  <c r="R71" i="8"/>
  <c r="R70" i="8" s="1"/>
  <c r="R69" i="8" s="1"/>
  <c r="R68" i="8" s="1"/>
  <c r="R32" i="8"/>
  <c r="R31" i="8" s="1"/>
  <c r="R30" i="8"/>
  <c r="R29" i="8" s="1"/>
  <c r="R27" i="8"/>
  <c r="G27" i="3"/>
  <c r="F27" i="3"/>
  <c r="C27" i="3"/>
  <c r="G24" i="3"/>
  <c r="G19" i="1"/>
  <c r="G18" i="1"/>
  <c r="G17" i="1"/>
  <c r="F24" i="3"/>
  <c r="G29" i="3"/>
  <c r="F29" i="3"/>
  <c r="C31" i="3"/>
  <c r="D49" i="4"/>
  <c r="D47" i="4"/>
  <c r="D46" i="4"/>
  <c r="D45" i="4"/>
  <c r="D44" i="4" s="1"/>
  <c r="E28" i="4"/>
  <c r="E27" i="4" s="1"/>
  <c r="D28" i="4"/>
  <c r="C28" i="4"/>
  <c r="E15" i="4"/>
  <c r="E13" i="4" s="1"/>
  <c r="E14" i="4"/>
  <c r="D15" i="4"/>
  <c r="D13" i="4" s="1"/>
  <c r="D14" i="4"/>
  <c r="E18" i="4"/>
  <c r="E17" i="4"/>
  <c r="D18" i="4"/>
  <c r="D17" i="4"/>
  <c r="D12" i="4" s="1"/>
  <c r="D11" i="4" s="1"/>
  <c r="C18" i="4"/>
  <c r="C17" i="4"/>
  <c r="E31" i="4"/>
  <c r="E30" i="4"/>
  <c r="D31" i="4"/>
  <c r="D30" i="4"/>
  <c r="D27" i="4"/>
  <c r="C31" i="4"/>
  <c r="C30" i="4" s="1"/>
  <c r="E35" i="4"/>
  <c r="D35" i="4"/>
  <c r="D34" i="4"/>
  <c r="C35" i="4"/>
  <c r="E39" i="4"/>
  <c r="E38" i="4"/>
  <c r="E37" i="4"/>
  <c r="D38" i="4"/>
  <c r="D39" i="4"/>
  <c r="C39" i="4"/>
  <c r="C38" i="4"/>
  <c r="C37" i="4"/>
  <c r="C33" i="4"/>
  <c r="E42" i="4"/>
  <c r="E41" i="4"/>
  <c r="D42" i="4"/>
  <c r="D41" i="4"/>
  <c r="D37" i="4" s="1"/>
  <c r="D33" i="4" s="1"/>
  <c r="C42" i="4"/>
  <c r="C41" i="4"/>
  <c r="G15" i="1"/>
  <c r="G14" i="1"/>
  <c r="G13" i="1" s="1"/>
  <c r="E49" i="4"/>
  <c r="E47" i="4" s="1"/>
  <c r="E54" i="4"/>
  <c r="E51" i="4" s="1"/>
  <c r="C47" i="4"/>
  <c r="C46" i="4"/>
  <c r="C45" i="4" s="1"/>
  <c r="C44" i="4" s="1"/>
  <c r="C57" i="4"/>
  <c r="C56" i="4" s="1"/>
  <c r="C51" i="4"/>
  <c r="C15" i="4"/>
  <c r="C14" i="4"/>
  <c r="C13" i="4" s="1"/>
  <c r="E33" i="3"/>
  <c r="C33" i="3"/>
  <c r="E27" i="3"/>
  <c r="E31" i="3"/>
  <c r="D10" i="3"/>
  <c r="D27" i="3"/>
  <c r="D35" i="3" s="1"/>
  <c r="D20" i="1" s="1"/>
  <c r="D19" i="1" s="1"/>
  <c r="D18" i="1" s="1"/>
  <c r="D17" i="1" s="1"/>
  <c r="D29" i="3"/>
  <c r="D33" i="3"/>
  <c r="D31" i="3"/>
  <c r="D24" i="3"/>
  <c r="E29" i="3"/>
  <c r="C29" i="3"/>
  <c r="C24" i="3"/>
  <c r="E10" i="3"/>
  <c r="E35" i="3"/>
  <c r="E20" i="1" s="1"/>
  <c r="E19" i="1" s="1"/>
  <c r="E18" i="1" s="1"/>
  <c r="E17" i="1" s="1"/>
  <c r="E21" i="3"/>
  <c r="D21" i="3"/>
  <c r="E24" i="3"/>
  <c r="D16" i="1"/>
  <c r="D15" i="1"/>
  <c r="D14" i="1" s="1"/>
  <c r="D13" i="1" s="1"/>
  <c r="E16" i="1"/>
  <c r="E15" i="1" s="1"/>
  <c r="E14" i="1"/>
  <c r="E13" i="1"/>
  <c r="F19" i="1"/>
  <c r="F18" i="1"/>
  <c r="F17" i="1"/>
  <c r="R20" i="9"/>
  <c r="R19" i="9"/>
  <c r="C34" i="4"/>
  <c r="E34" i="4"/>
  <c r="R38" i="9"/>
  <c r="Q51" i="9"/>
  <c r="Q50" i="9"/>
  <c r="Q49" i="9" s="1"/>
  <c r="Q48" i="9"/>
  <c r="Q47" i="9" s="1"/>
  <c r="S38" i="9"/>
  <c r="S37" i="9"/>
  <c r="Q37" i="9"/>
  <c r="Q21" i="9"/>
  <c r="Q20" i="9" s="1"/>
  <c r="Q19" i="9" s="1"/>
  <c r="Q18" i="9" s="1"/>
  <c r="Q10" i="9" s="1"/>
  <c r="V69" i="8"/>
  <c r="T50" i="8"/>
  <c r="T49" i="8"/>
  <c r="T47" i="8"/>
  <c r="V60" i="8" l="1"/>
  <c r="V61" i="8"/>
  <c r="E46" i="4"/>
  <c r="E45" i="4" s="1"/>
  <c r="E44" i="4" s="1"/>
  <c r="V84" i="8"/>
  <c r="D12" i="1"/>
  <c r="R84" i="8"/>
  <c r="E12" i="1"/>
  <c r="G35" i="3"/>
  <c r="R9" i="8"/>
  <c r="C27" i="4"/>
  <c r="C12" i="4" s="1"/>
  <c r="C11" i="4" s="1"/>
  <c r="C16" i="1" s="1"/>
  <c r="E33" i="4"/>
  <c r="E12" i="4" s="1"/>
  <c r="E11" i="4" s="1"/>
  <c r="Q86" i="9"/>
  <c r="Q85" i="9" s="1"/>
  <c r="Q84" i="9" s="1"/>
  <c r="Q83" i="9" s="1"/>
  <c r="Q97" i="9" s="1"/>
  <c r="C12" i="1" l="1"/>
  <c r="C11" i="1" s="1"/>
  <c r="C15" i="1"/>
  <c r="C14" i="1" s="1"/>
  <c r="C13" i="1" s="1"/>
  <c r="Q9" i="9"/>
</calcChain>
</file>

<file path=xl/sharedStrings.xml><?xml version="1.0" encoding="utf-8"?>
<sst xmlns="http://schemas.openxmlformats.org/spreadsheetml/2006/main" count="430" uniqueCount="276">
  <si>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</si>
  <si>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</si>
  <si>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</si>
  <si>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</si>
  <si>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</si>
  <si>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</si>
  <si>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</si>
  <si>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</si>
  <si>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</si>
  <si>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</si>
  <si>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</si>
  <si>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</si>
  <si>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</si>
  <si>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</si>
  <si>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</si>
  <si>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</si>
  <si>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</si>
  <si>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</si>
  <si>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</si>
  <si>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</si>
  <si>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</si>
  <si>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</si>
  <si>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</si>
  <si>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</si>
  <si>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</si>
  <si>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</si>
  <si>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</si>
  <si>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</si>
  <si>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</si>
  <si>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</si>
  <si>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</si>
  <si>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</si>
  <si>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</si>
  <si>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</si>
  <si>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</si>
  <si>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</si>
  <si>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</si>
  <si>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</si>
  <si>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</si>
  <si>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</si>
  <si>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</si>
  <si>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</si>
  <si>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</si>
  <si>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</si>
  <si>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</si>
  <si>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</si>
  <si>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</si>
  <si>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</si>
  <si>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</si>
  <si>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</si>
  <si>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</si>
  <si>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</si>
  <si>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</si>
  <si>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</si>
  <si>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</si>
  <si>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</si>
  <si>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</si>
  <si>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</si>
  <si>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</si>
  <si>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</si>
  <si>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</si>
  <si>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</si>
  <si>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</si>
  <si>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</si>
  <si>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</si>
  <si>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</si>
  <si>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</si>
  <si>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</si>
  <si>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</si>
  <si>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</si>
  <si>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 xml:space="preserve">2016 год </t>
  </si>
  <si>
    <t xml:space="preserve">2017 год </t>
  </si>
  <si>
    <t xml:space="preserve"> по разделам и подразделам расходов классификации расходов  бюджетов</t>
  </si>
  <si>
    <t xml:space="preserve">депутатов Гавриловского сельсовета </t>
  </si>
  <si>
    <t>Дорожное хозяйство (дорожные фонды)</t>
  </si>
  <si>
    <t>к решению Совета депутатов</t>
  </si>
  <si>
    <t>Гавриловского сельсовета</t>
  </si>
  <si>
    <t>Наименование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</si>
  <si>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</si>
  <si>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</si>
  <si>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</si>
  <si>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</si>
  <si>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</si>
  <si>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</si>
  <si>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</si>
  <si>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</si>
  <si>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</si>
  <si>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</si>
  <si>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</si>
  <si>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</si>
  <si>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</si>
  <si>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</si>
  <si>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</si>
  <si>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</si>
  <si>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</si>
  <si>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</si>
  <si>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</si>
  <si>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</si>
  <si>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</si>
  <si>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</si>
  <si>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</si>
  <si>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</si>
  <si>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</si>
  <si>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</si>
  <si>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</si>
  <si>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</si>
  <si>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</si>
  <si>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</si>
  <si>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</si>
  <si>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</si>
  <si>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</si>
  <si>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</si>
  <si>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</si>
  <si>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</si>
  <si>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</si>
  <si>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</si>
  <si>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</si>
  <si>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</si>
  <si>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</si>
  <si>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</si>
  <si>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</si>
  <si>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</si>
  <si>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</si>
  <si>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</si>
  <si>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</si>
  <si>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</si>
  <si>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</si>
  <si>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</si>
  <si>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</si>
  <si>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</si>
  <si>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</si>
  <si>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</si>
  <si>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</si>
  <si>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</si>
  <si>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</si>
  <si>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</si>
  <si>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</si>
  <si>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</si>
  <si>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</si>
  <si>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</si>
  <si>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</si>
  <si>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</si>
  <si>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</si>
  <si>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2019 год</t>
  </si>
  <si>
    <t>2020 год</t>
  </si>
  <si>
    <t>2021 год</t>
  </si>
  <si>
    <t>Рапределение бюджетных ассигнований местного бюджета  на 2019 год и плановый период 2020 и 2021 годов</t>
  </si>
  <si>
    <t>Налог, взимаемый в связи с применением упрощенной системы налогообложения</t>
  </si>
  <si>
    <t>Налог, взимаемый с налогоплательщиков,выбравших в качестве объекта налогообложения доходы</t>
  </si>
  <si>
    <t>000 10501000000000110</t>
  </si>
  <si>
    <t>КВСР</t>
  </si>
  <si>
    <t>Администрация Гавриловского сельсовета</t>
  </si>
  <si>
    <t>к решению совета депутатов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</si>
  <si>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</si>
  <si>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</si>
  <si>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</si>
  <si>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</si>
  <si>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</si>
  <si>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</si>
  <si>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Подпрограмма "Осуществление деятельности аппарата управления администрации муниципального образования Гавриловский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</si>
  <si>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</si>
  <si>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</si>
  <si>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</si>
  <si>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</si>
  <si>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</si>
  <si>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</si>
  <si>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>Уплата налогов сборов и иных платежей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</si>
  <si>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</si>
  <si>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</si>
  <si>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</si>
  <si>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</si>
  <si>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</si>
  <si>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НАЦИОНАЛЬНАЯ БЕЗОПАСНОСТЬ И ПРАВООХРАНИТЕЛЬНАЯ ДЕЯТЕЛЬНОСТЬ</t>
  </si>
  <si>
    <t>Подпрограмма"Обеспечение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</si>
  <si>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</si>
  <si>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</si>
  <si>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</si>
  <si>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</si>
  <si>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</si>
  <si>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</si>
  <si>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Подпрограмма «Благоустройство территории муниципального образования Гавриловский сельсовет»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</si>
  <si>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</si>
  <si>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</si>
  <si>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</si>
  <si>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</si>
  <si>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ИТОГО ПО РАЗДЕЛАМ РАСХОДОВ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</si>
  <si>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</si>
  <si>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</si>
  <si>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</si>
  <si>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</si>
  <si>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</si>
  <si>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</si>
  <si>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</si>
  <si>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</si>
  <si>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</si>
  <si>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</si>
  <si>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</si>
  <si>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</si>
  <si>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</si>
  <si>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</si>
  <si>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</si>
  <si>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</si>
  <si>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</si>
  <si>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</si>
  <si>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Гавриловский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</si>
  <si>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</si>
  <si>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</si>
  <si>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</si>
  <si>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</si>
  <si>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</si>
  <si>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</si>
  <si>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0106</t>
  </si>
  <si>
    <t>на 2019 и плановый период 2020-2021 г</t>
  </si>
  <si>
    <t>Культура, кинематография</t>
  </si>
  <si>
    <t>Распределение бюджетных ассигнований из местного бюджета на 2019 год, плановый период 2020-2021 годы по разделам и подразделам, целевым статьям и видам  расходов классификации расходов  бюджетов</t>
  </si>
  <si>
    <t>Ведомственная структура расходов местного бюджета на 2019 год и плановый период 2020-2021</t>
  </si>
  <si>
    <t>000 20210000000000150</t>
  </si>
  <si>
    <t>000 20215001000000150</t>
  </si>
  <si>
    <t>000 20215001100000150</t>
  </si>
  <si>
    <t>000 20215002000000150</t>
  </si>
  <si>
    <t>000 20215002100000150</t>
  </si>
  <si>
    <t>000 20230000000000150</t>
  </si>
  <si>
    <t>000 20235930000000150</t>
  </si>
  <si>
    <t>000 20235930100000150</t>
  </si>
  <si>
    <t>000 20235118000000150</t>
  </si>
  <si>
    <t>000 20235118100000150</t>
  </si>
  <si>
    <t>000 20240000000000150</t>
  </si>
  <si>
    <t>000 20249999000000150</t>
  </si>
  <si>
    <t>000 20249999100000150</t>
  </si>
  <si>
    <t>0314</t>
  </si>
  <si>
    <t>Другие вопросы в области национальной безопасности и правоохранительной деятельности</t>
  </si>
  <si>
    <t>Непрограммное направление расходов (непрограммные мероприятия).</t>
  </si>
  <si>
    <t>(руб)</t>
  </si>
  <si>
    <t>Меры поддержки добровольных народных дружин</t>
  </si>
  <si>
    <t>000 10501021010000110</t>
  </si>
  <si>
    <t>Членские взносы совет (ассоциации) муниципальных образований</t>
  </si>
  <si>
    <t>Приложение №2</t>
  </si>
  <si>
    <t>Приложение 3</t>
  </si>
  <si>
    <t>Приложение 5</t>
  </si>
  <si>
    <t>Приложение 4</t>
  </si>
  <si>
    <t>000 10302261010000110</t>
  </si>
  <si>
    <t>000 10302251010000110</t>
  </si>
  <si>
    <t>000 10302241010000110</t>
  </si>
  <si>
    <t>000 10302231010000110</t>
  </si>
  <si>
    <t>000 10302230010000110</t>
  </si>
  <si>
    <t>000 10302240010000110</t>
  </si>
  <si>
    <t>000 10302250010000110</t>
  </si>
  <si>
    <t>000 10302260010000110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</si>
  <si>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</si>
  <si>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</t>
  </si>
  <si>
    <t>Непрограмное направление расходов (непрограмные мероприятия)</t>
  </si>
  <si>
    <t>Уплата прочих налогов, сборов и иных платежей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</si>
  <si>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</si>
  <si>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</si>
  <si>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</si>
  <si>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</si>
  <si>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</si>
  <si>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</si>
  <si>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</si>
  <si>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</si>
  <si>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Прочая закупка товаров, работ и услуг </t>
  </si>
  <si>
    <t xml:space="preserve">Иные закупки товаров, работ и услуг для обеспечения государственных (муниципальных) нужд </t>
  </si>
  <si>
    <t xml:space="preserve">Финансирование социально значимых мероприятий </t>
  </si>
  <si>
    <t xml:space="preserve">Финансовое обеспечение мероприятий, направленных на развитие культуры на территории муниципального образования поселения 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</si>
  <si>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2018-2021г"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</si>
  <si>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 годы"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</si>
  <si>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</t>
  </si>
  <si>
    <t xml:space="preserve"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 </t>
  </si>
  <si>
    <t>Поступление доходов в бюджет Гавриловского сельсовета по кодам видов доходов, подвидов доходов на 2019 год и на плановый период 2020, 2021 годов</t>
  </si>
  <si>
    <t xml:space="preserve">Уплата иных платежей </t>
  </si>
  <si>
    <t>Закупка товаров, работ, услуг в целях капитального ремонта государственных (муниципальных) нужд</t>
  </si>
  <si>
    <t>Приложение 1 к решению совета депутатов Гавриловскогосельсовета от 23.07.2019 № 151</t>
  </si>
  <si>
    <t>№151  от 23.07.2019</t>
  </si>
  <si>
    <t>к решению совета №  151 от 23.07.2019</t>
  </si>
  <si>
    <t>от 23.07.2019 № 151</t>
  </si>
  <si>
    <t xml:space="preserve">от 23.07.2019 года №151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</si>
</sst>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2" formatCode="0000"/>
    <numFmt numFmtId="173" formatCode="00"/>
    <numFmt numFmtId="175" formatCode="000"/>
    <numFmt numFmtId="176" formatCode="#,##0.0"/>
    <numFmt numFmtId="180" formatCode="\1"/>
    <numFmt numFmtId="181" formatCode="&quot;&quot;###,##0.00"/>
    <numFmt numFmtId="182" formatCode="0000000000"/>
  </numFmts>
  <fonts count="4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0" fillId="0" borderId="0"/>
    <xf numFmtId="0" fontId="8" fillId="0" borderId="0"/>
    <xf numFmtId="0" fontId="8" fillId="0" borderId="0"/>
    <xf numFmtId="0" fontId="41" fillId="0" borderId="0"/>
    <xf numFmtId="0" fontId="42" fillId="0" borderId="0"/>
  </cellStyleXfs>
  <cellXfs count="486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3" xfId="0" applyFont="1" applyBorder="1"/>
    <xf numFmtId="0" fontId="8" fillId="0" borderId="0" xfId="2" applyFill="1"/>
    <xf numFmtId="0" fontId="8" fillId="0" borderId="0" xfId="2" applyFill="1" applyAlignment="1">
      <alignment horizontal="right"/>
    </xf>
    <xf numFmtId="0" fontId="8" fillId="0" borderId="0" xfId="2" applyFont="1" applyFill="1" applyAlignment="1">
      <alignment horizontal="right"/>
    </xf>
    <xf numFmtId="0" fontId="12" fillId="0" borderId="4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left" vertical="top" wrapText="1"/>
    </xf>
    <xf numFmtId="0" fontId="12" fillId="0" borderId="7" xfId="2" applyFont="1" applyFill="1" applyBorder="1" applyAlignment="1">
      <alignment horizontal="center" wrapText="1"/>
    </xf>
    <xf numFmtId="0" fontId="12" fillId="0" borderId="8" xfId="2" applyFont="1" applyFill="1" applyBorder="1" applyAlignment="1">
      <alignment horizontal="left" vertical="top" wrapText="1"/>
    </xf>
    <xf numFmtId="0" fontId="12" fillId="0" borderId="9" xfId="2" applyFont="1" applyFill="1" applyBorder="1" applyAlignment="1">
      <alignment horizontal="center" wrapText="1"/>
    </xf>
    <xf numFmtId="181" fontId="13" fillId="0" borderId="7" xfId="2" applyNumberFormat="1" applyFont="1" applyFill="1" applyBorder="1" applyAlignment="1">
      <alignment horizontal="right" wrapText="1"/>
    </xf>
    <xf numFmtId="181" fontId="14" fillId="0" borderId="7" xfId="2" applyNumberFormat="1" applyFont="1" applyFill="1" applyBorder="1" applyAlignment="1">
      <alignment horizontal="right" wrapText="1"/>
    </xf>
    <xf numFmtId="181" fontId="14" fillId="0" borderId="10" xfId="2" applyNumberFormat="1" applyFont="1" applyFill="1" applyBorder="1" applyAlignment="1">
      <alignment horizontal="right" wrapText="1"/>
    </xf>
    <xf numFmtId="181" fontId="14" fillId="2" borderId="7" xfId="2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5" fillId="0" borderId="0" xfId="5" applyFont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42" fillId="0" borderId="0" xfId="5"/>
    <xf numFmtId="0" fontId="18" fillId="0" borderId="0" xfId="5" applyFont="1" applyAlignment="1">
      <alignment horizontal="right" vertical="center" wrapText="1"/>
    </xf>
    <xf numFmtId="173" fontId="18" fillId="0" borderId="11" xfId="5" applyNumberFormat="1" applyFont="1" applyBorder="1" applyAlignment="1">
      <alignment horizontal="right" vertical="center" wrapText="1"/>
    </xf>
    <xf numFmtId="0" fontId="18" fillId="0" borderId="12" xfId="5" applyFont="1" applyBorder="1" applyAlignment="1">
      <alignment horizontal="right" vertical="center" wrapText="1"/>
    </xf>
    <xf numFmtId="0" fontId="18" fillId="0" borderId="13" xfId="5" applyFont="1" applyBorder="1" applyAlignment="1">
      <alignment horizontal="right" vertical="center" wrapText="1"/>
    </xf>
    <xf numFmtId="0" fontId="12" fillId="0" borderId="12" xfId="5" applyFont="1" applyBorder="1" applyAlignment="1">
      <alignment vertical="center" wrapText="1"/>
    </xf>
    <xf numFmtId="0" fontId="12" fillId="0" borderId="14" xfId="5" applyFont="1" applyBorder="1" applyAlignment="1">
      <alignment vertical="center" wrapText="1"/>
    </xf>
    <xf numFmtId="0" fontId="12" fillId="0" borderId="13" xfId="5" applyFont="1" applyBorder="1" applyAlignment="1">
      <alignment vertical="center" wrapText="1"/>
    </xf>
    <xf numFmtId="173" fontId="12" fillId="0" borderId="15" xfId="5" applyNumberFormat="1" applyFont="1" applyBorder="1" applyAlignment="1">
      <alignment horizontal="right" vertical="center" wrapText="1"/>
    </xf>
    <xf numFmtId="175" fontId="12" fillId="0" borderId="12" xfId="5" applyNumberFormat="1" applyFont="1" applyBorder="1" applyAlignment="1">
      <alignment horizontal="right" vertical="center" wrapText="1"/>
    </xf>
    <xf numFmtId="175" fontId="12" fillId="0" borderId="13" xfId="5" applyNumberFormat="1" applyFont="1" applyBorder="1" applyAlignment="1">
      <alignment horizontal="right" vertical="center" wrapText="1"/>
    </xf>
    <xf numFmtId="4" fontId="12" fillId="0" borderId="12" xfId="5" applyNumberFormat="1" applyFont="1" applyBorder="1" applyAlignment="1">
      <alignment horizontal="right" vertical="center" wrapText="1"/>
    </xf>
    <xf numFmtId="4" fontId="12" fillId="0" borderId="13" xfId="5" applyNumberFormat="1" applyFont="1" applyBorder="1" applyAlignment="1">
      <alignment horizontal="right" vertical="center" wrapText="1"/>
    </xf>
    <xf numFmtId="0" fontId="18" fillId="0" borderId="16" xfId="5" applyFont="1" applyBorder="1" applyAlignment="1">
      <alignment horizontal="right" vertical="center" wrapText="1"/>
    </xf>
    <xf numFmtId="0" fontId="18" fillId="0" borderId="17" xfId="5" applyFont="1" applyBorder="1" applyAlignment="1">
      <alignment horizontal="right" vertical="center" wrapText="1"/>
    </xf>
    <xf numFmtId="0" fontId="12" fillId="0" borderId="16" xfId="5" applyFont="1" applyBorder="1" applyAlignment="1">
      <alignment horizontal="right" vertical="center" wrapText="1"/>
    </xf>
    <xf numFmtId="0" fontId="12" fillId="0" borderId="17" xfId="5" applyFont="1" applyBorder="1" applyAlignment="1">
      <alignment horizontal="right" vertical="center" wrapText="1"/>
    </xf>
    <xf numFmtId="0" fontId="12" fillId="0" borderId="11" xfId="5" applyFont="1" applyBorder="1" applyAlignment="1">
      <alignment horizontal="right" vertical="center" wrapText="1"/>
    </xf>
    <xf numFmtId="0" fontId="12" fillId="0" borderId="16" xfId="5" applyFont="1" applyBorder="1" applyAlignment="1">
      <alignment vertical="center" wrapText="1"/>
    </xf>
    <xf numFmtId="0" fontId="12" fillId="0" borderId="18" xfId="5" applyFont="1" applyBorder="1" applyAlignment="1">
      <alignment vertical="center" wrapText="1"/>
    </xf>
    <xf numFmtId="0" fontId="12" fillId="0" borderId="17" xfId="5" applyFont="1" applyBorder="1" applyAlignment="1">
      <alignment vertical="center" wrapText="1"/>
    </xf>
    <xf numFmtId="173" fontId="12" fillId="0" borderId="11" xfId="5" applyNumberFormat="1" applyFont="1" applyBorder="1" applyAlignment="1">
      <alignment horizontal="right" vertical="center" wrapText="1"/>
    </xf>
    <xf numFmtId="0" fontId="18" fillId="0" borderId="19" xfId="5" applyFont="1" applyBorder="1" applyAlignment="1">
      <alignment horizontal="right" vertical="center" wrapText="1"/>
    </xf>
    <xf numFmtId="0" fontId="18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vertical="center" wrapText="1"/>
    </xf>
    <xf numFmtId="0" fontId="12" fillId="0" borderId="20" xfId="5" applyFont="1" applyBorder="1" applyAlignment="1">
      <alignment vertical="center" wrapText="1"/>
    </xf>
    <xf numFmtId="173" fontId="12" fillId="0" borderId="20" xfId="5" applyNumberFormat="1" applyFont="1" applyBorder="1" applyAlignment="1">
      <alignment horizontal="right" vertical="center" wrapText="1"/>
    </xf>
    <xf numFmtId="4" fontId="12" fillId="0" borderId="20" xfId="5" applyNumberFormat="1" applyFont="1" applyBorder="1" applyAlignment="1">
      <alignment horizontal="right" vertical="center" wrapText="1"/>
    </xf>
    <xf numFmtId="173" fontId="12" fillId="0" borderId="21" xfId="5" applyNumberFormat="1" applyFont="1" applyBorder="1" applyAlignment="1">
      <alignment horizontal="right" vertical="center" wrapText="1"/>
    </xf>
    <xf numFmtId="173" fontId="12" fillId="0" borderId="22" xfId="5" applyNumberFormat="1" applyFont="1" applyBorder="1" applyAlignment="1">
      <alignment horizontal="right" vertical="center" wrapText="1"/>
    </xf>
    <xf numFmtId="175" fontId="12" fillId="0" borderId="16" xfId="5" applyNumberFormat="1" applyFont="1" applyBorder="1" applyAlignment="1">
      <alignment horizontal="right" vertical="center" wrapText="1"/>
    </xf>
    <xf numFmtId="175" fontId="12" fillId="0" borderId="17" xfId="5" applyNumberFormat="1" applyFont="1" applyBorder="1" applyAlignment="1">
      <alignment horizontal="right" vertical="center" wrapText="1"/>
    </xf>
    <xf numFmtId="0" fontId="12" fillId="0" borderId="15" xfId="5" applyFont="1" applyBorder="1" applyAlignment="1">
      <alignment horizontal="right" vertical="center" wrapText="1"/>
    </xf>
    <xf numFmtId="173" fontId="12" fillId="0" borderId="23" xfId="5" applyNumberFormat="1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0" fontId="18" fillId="0" borderId="14" xfId="5" applyFont="1" applyBorder="1" applyAlignment="1">
      <alignment horizontal="right" vertical="center" wrapText="1"/>
    </xf>
    <xf numFmtId="0" fontId="12" fillId="0" borderId="14" xfId="5" applyFont="1" applyBorder="1" applyAlignment="1">
      <alignment horizontal="right" vertical="center" wrapText="1"/>
    </xf>
    <xf numFmtId="173" fontId="20" fillId="0" borderId="15" xfId="5" applyNumberFormat="1" applyFont="1" applyBorder="1" applyAlignment="1">
      <alignment horizontal="right" vertical="center" wrapText="1"/>
    </xf>
    <xf numFmtId="173" fontId="21" fillId="0" borderId="15" xfId="5" applyNumberFormat="1" applyFont="1" applyBorder="1" applyAlignment="1">
      <alignment horizontal="right" vertical="center" wrapText="1"/>
    </xf>
    <xf numFmtId="0" fontId="21" fillId="0" borderId="15" xfId="5" applyFont="1" applyBorder="1" applyAlignment="1">
      <alignment horizontal="justify" vertical="center" wrapText="1"/>
    </xf>
    <xf numFmtId="173" fontId="18" fillId="0" borderId="15" xfId="5" applyNumberFormat="1" applyFont="1" applyBorder="1" applyAlignment="1">
      <alignment horizontal="right" vertical="center" wrapText="1"/>
    </xf>
    <xf numFmtId="0" fontId="12" fillId="0" borderId="25" xfId="5" applyFont="1" applyBorder="1" applyAlignment="1">
      <alignment horizontal="right" vertical="center" wrapText="1"/>
    </xf>
    <xf numFmtId="173" fontId="12" fillId="0" borderId="13" xfId="5" applyNumberFormat="1" applyFont="1" applyBorder="1" applyAlignment="1">
      <alignment horizontal="right" vertical="center" wrapText="1"/>
    </xf>
    <xf numFmtId="0" fontId="15" fillId="0" borderId="0" xfId="5" applyFont="1" applyBorder="1" applyAlignment="1">
      <alignment horizontal="right" vertical="center" wrapText="1"/>
    </xf>
    <xf numFmtId="0" fontId="23" fillId="0" borderId="0" xfId="5" applyFont="1" applyAlignment="1">
      <alignment vertical="center"/>
    </xf>
    <xf numFmtId="0" fontId="24" fillId="0" borderId="0" xfId="2" applyFont="1" applyAlignment="1">
      <alignment horizontal="justify" vertical="justify"/>
    </xf>
    <xf numFmtId="0" fontId="8" fillId="0" borderId="0" xfId="2" applyFont="1" applyAlignment="1">
      <alignment horizontal="justify" vertical="justify"/>
    </xf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2"/>
    <xf numFmtId="0" fontId="8" fillId="0" borderId="0" xfId="2" applyAlignment="1">
      <alignment horizontal="right"/>
    </xf>
    <xf numFmtId="0" fontId="26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Protection="1">
      <protection hidden="1"/>
    </xf>
    <xf numFmtId="0" fontId="8" fillId="0" borderId="0" xfId="2" applyProtection="1">
      <protection hidden="1"/>
    </xf>
    <xf numFmtId="0" fontId="24" fillId="0" borderId="0" xfId="2" applyFont="1" applyAlignment="1" applyProtection="1">
      <alignment horizontal="justify" vertical="justify"/>
      <protection hidden="1"/>
    </xf>
    <xf numFmtId="0" fontId="29" fillId="0" borderId="18" xfId="2" applyNumberFormat="1" applyFont="1" applyFill="1" applyBorder="1" applyAlignment="1" applyProtection="1">
      <alignment horizontal="center" vertical="top" wrapText="1"/>
      <protection hidden="1"/>
    </xf>
    <xf numFmtId="0" fontId="29" fillId="0" borderId="26" xfId="2" applyNumberFormat="1" applyFont="1" applyFill="1" applyBorder="1" applyAlignment="1" applyProtection="1">
      <alignment horizontal="center" vertical="top" wrapText="1"/>
      <protection hidden="1"/>
    </xf>
    <xf numFmtId="0" fontId="29" fillId="0" borderId="27" xfId="2" applyNumberFormat="1" applyFont="1" applyFill="1" applyBorder="1" applyAlignment="1" applyProtection="1">
      <alignment horizontal="center" vertical="top" wrapText="1"/>
      <protection hidden="1"/>
    </xf>
    <xf numFmtId="0" fontId="29" fillId="0" borderId="14" xfId="2" applyNumberFormat="1" applyFont="1" applyFill="1" applyBorder="1" applyAlignment="1" applyProtection="1">
      <alignment horizontal="right" vertical="top" wrapText="1"/>
      <protection hidden="1"/>
    </xf>
    <xf numFmtId="0" fontId="29" fillId="0" borderId="28" xfId="2" applyNumberFormat="1" applyFont="1" applyFill="1" applyBorder="1" applyAlignment="1" applyProtection="1">
      <alignment horizontal="right" vertical="top" wrapText="1"/>
      <protection hidden="1"/>
    </xf>
    <xf numFmtId="0" fontId="24" fillId="0" borderId="25" xfId="2" applyFont="1" applyBorder="1" applyAlignment="1" applyProtection="1">
      <alignment horizontal="justify" vertical="justify"/>
      <protection hidden="1"/>
    </xf>
    <xf numFmtId="175" fontId="29" fillId="0" borderId="29" xfId="2" applyNumberFormat="1" applyFont="1" applyFill="1" applyBorder="1" applyAlignment="1" applyProtection="1">
      <alignment wrapText="1"/>
      <protection hidden="1"/>
    </xf>
    <xf numFmtId="180" fontId="30" fillId="0" borderId="30" xfId="2" applyNumberFormat="1" applyFont="1" applyFill="1" applyBorder="1" applyAlignment="1" applyProtection="1">
      <alignment wrapText="1"/>
      <protection hidden="1"/>
    </xf>
    <xf numFmtId="173" fontId="29" fillId="0" borderId="31" xfId="2" applyNumberFormat="1" applyFont="1" applyFill="1" applyBorder="1" applyAlignment="1" applyProtection="1">
      <alignment wrapText="1"/>
      <protection hidden="1"/>
    </xf>
    <xf numFmtId="182" fontId="29" fillId="0" borderId="31" xfId="2" applyNumberFormat="1" applyFont="1" applyFill="1" applyBorder="1" applyAlignment="1" applyProtection="1">
      <alignment horizontal="right" wrapText="1"/>
      <protection hidden="1"/>
    </xf>
    <xf numFmtId="175" fontId="29" fillId="0" borderId="29" xfId="2" applyNumberFormat="1" applyFont="1" applyFill="1" applyBorder="1" applyAlignment="1" applyProtection="1">
      <alignment horizontal="right" wrapText="1"/>
      <protection hidden="1"/>
    </xf>
    <xf numFmtId="175" fontId="29" fillId="0" borderId="1" xfId="2" applyNumberFormat="1" applyFont="1" applyFill="1" applyBorder="1" applyAlignment="1" applyProtection="1">
      <alignment wrapText="1"/>
      <protection hidden="1"/>
    </xf>
    <xf numFmtId="180" fontId="30" fillId="0" borderId="3" xfId="2" applyNumberFormat="1" applyFont="1" applyFill="1" applyBorder="1" applyAlignment="1" applyProtection="1">
      <alignment wrapText="1"/>
      <protection hidden="1"/>
    </xf>
    <xf numFmtId="173" fontId="29" fillId="0" borderId="32" xfId="2" applyNumberFormat="1" applyFont="1" applyFill="1" applyBorder="1" applyAlignment="1" applyProtection="1">
      <alignment wrapText="1"/>
      <protection hidden="1"/>
    </xf>
    <xf numFmtId="182" fontId="29" fillId="0" borderId="32" xfId="2" applyNumberFormat="1" applyFont="1" applyFill="1" applyBorder="1" applyAlignment="1" applyProtection="1">
      <alignment horizontal="right" wrapText="1"/>
      <protection hidden="1"/>
    </xf>
    <xf numFmtId="175" fontId="29" fillId="0" borderId="1" xfId="2" applyNumberFormat="1" applyFont="1" applyFill="1" applyBorder="1" applyAlignment="1" applyProtection="1">
      <alignment horizontal="right" wrapText="1"/>
      <protection hidden="1"/>
    </xf>
    <xf numFmtId="175" fontId="28" fillId="0" borderId="4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32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32" xfId="2" applyNumberFormat="1" applyFont="1" applyFill="1" applyBorder="1" applyAlignment="1" applyProtection="1">
      <alignment horizontal="justify" vertical="justify" wrapText="1"/>
      <protection hidden="1"/>
    </xf>
    <xf numFmtId="175" fontId="30" fillId="0" borderId="1" xfId="2" applyNumberFormat="1" applyFont="1" applyFill="1" applyBorder="1" applyAlignment="1" applyProtection="1">
      <alignment wrapText="1"/>
      <protection hidden="1"/>
    </xf>
    <xf numFmtId="173" fontId="30" fillId="0" borderId="32" xfId="2" applyNumberFormat="1" applyFont="1" applyFill="1" applyBorder="1" applyAlignment="1" applyProtection="1">
      <alignment wrapText="1"/>
      <protection hidden="1"/>
    </xf>
    <xf numFmtId="182" fontId="30" fillId="0" borderId="32" xfId="2" applyNumberFormat="1" applyFont="1" applyFill="1" applyBorder="1" applyAlignment="1" applyProtection="1">
      <alignment horizontal="right" wrapText="1"/>
      <protection hidden="1"/>
    </xf>
    <xf numFmtId="175" fontId="30" fillId="0" borderId="1" xfId="2" applyNumberFormat="1" applyFont="1" applyFill="1" applyBorder="1" applyAlignment="1" applyProtection="1">
      <alignment horizontal="right" wrapText="1"/>
      <protection hidden="1"/>
    </xf>
    <xf numFmtId="4" fontId="30" fillId="0" borderId="1" xfId="2" applyNumberFormat="1" applyFont="1" applyFill="1" applyBorder="1" applyAlignment="1" applyProtection="1"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6" fillId="0" borderId="25" xfId="2" applyFont="1" applyBorder="1" applyAlignment="1" applyProtection="1">
      <alignment horizontal="justify" vertical="justify"/>
      <protection hidden="1"/>
    </xf>
    <xf numFmtId="180" fontId="29" fillId="0" borderId="3" xfId="2" applyNumberFormat="1" applyFont="1" applyFill="1" applyBorder="1" applyAlignment="1" applyProtection="1">
      <alignment wrapText="1"/>
      <protection hidden="1"/>
    </xf>
    <xf numFmtId="0" fontId="27" fillId="0" borderId="0" xfId="2" applyFont="1"/>
    <xf numFmtId="175" fontId="33" fillId="0" borderId="4" xfId="2" applyNumberFormat="1" applyFont="1" applyFill="1" applyBorder="1" applyAlignment="1" applyProtection="1">
      <alignment horizontal="justify" vertical="justify" wrapText="1"/>
      <protection hidden="1"/>
    </xf>
    <xf numFmtId="172" fontId="33" fillId="0" borderId="32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4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33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33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33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3" xfId="2" applyNumberFormat="1" applyFont="1" applyFill="1" applyBorder="1" applyAlignment="1" applyProtection="1">
      <alignment horizontal="justify" vertical="justify" wrapText="1"/>
      <protection hidden="1"/>
    </xf>
    <xf numFmtId="180" fontId="30" fillId="0" borderId="1" xfId="2" applyNumberFormat="1" applyFont="1" applyFill="1" applyBorder="1" applyAlignment="1" applyProtection="1">
      <alignment wrapText="1"/>
      <protection hidden="1"/>
    </xf>
    <xf numFmtId="173" fontId="30" fillId="0" borderId="1" xfId="2" applyNumberFormat="1" applyFont="1" applyFill="1" applyBorder="1" applyAlignment="1" applyProtection="1">
      <alignment wrapText="1"/>
      <protection hidden="1"/>
    </xf>
    <xf numFmtId="182" fontId="30" fillId="0" borderId="1" xfId="2" applyNumberFormat="1" applyFont="1" applyFill="1" applyBorder="1" applyAlignment="1" applyProtection="1">
      <alignment horizontal="right" wrapText="1"/>
      <protection hidden="1"/>
    </xf>
    <xf numFmtId="0" fontId="30" fillId="0" borderId="0" xfId="2" applyNumberFormat="1" applyFont="1" applyFill="1" applyBorder="1" applyAlignment="1" applyProtection="1">
      <alignment horizontal="justify" vertical="justify" wrapText="1"/>
      <protection hidden="1"/>
    </xf>
    <xf numFmtId="175" fontId="30" fillId="0" borderId="34" xfId="2" applyNumberFormat="1" applyFont="1" applyFill="1" applyBorder="1" applyAlignment="1" applyProtection="1">
      <alignment wrapText="1"/>
      <protection hidden="1"/>
    </xf>
    <xf numFmtId="180" fontId="30" fillId="0" borderId="35" xfId="2" applyNumberFormat="1" applyFont="1" applyFill="1" applyBorder="1" applyAlignment="1" applyProtection="1">
      <alignment wrapText="1"/>
      <protection hidden="1"/>
    </xf>
    <xf numFmtId="173" fontId="30" fillId="0" borderId="36" xfId="2" applyNumberFormat="1" applyFont="1" applyFill="1" applyBorder="1" applyAlignment="1" applyProtection="1">
      <alignment wrapText="1"/>
      <protection hidden="1"/>
    </xf>
    <xf numFmtId="182" fontId="30" fillId="0" borderId="36" xfId="2" applyNumberFormat="1" applyFont="1" applyFill="1" applyBorder="1" applyAlignment="1" applyProtection="1">
      <alignment horizontal="right" wrapText="1"/>
      <protection hidden="1"/>
    </xf>
    <xf numFmtId="175" fontId="30" fillId="0" borderId="34" xfId="2" applyNumberFormat="1" applyFont="1" applyFill="1" applyBorder="1" applyAlignment="1" applyProtection="1">
      <alignment horizontal="right" wrapText="1"/>
      <protection hidden="1"/>
    </xf>
    <xf numFmtId="172" fontId="29" fillId="0" borderId="32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4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3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33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3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37" xfId="2" applyNumberFormat="1" applyFont="1" applyFill="1" applyBorder="1" applyAlignment="1" applyProtection="1">
      <alignment horizontal="justify" vertical="justify"/>
      <protection hidden="1"/>
    </xf>
    <xf numFmtId="0" fontId="28" fillId="0" borderId="24" xfId="2" applyNumberFormat="1" applyFont="1" applyFill="1" applyBorder="1" applyAlignment="1" applyProtection="1">
      <alignment horizontal="justify" vertical="justify"/>
      <protection hidden="1"/>
    </xf>
    <xf numFmtId="0" fontId="31" fillId="0" borderId="12" xfId="2" applyNumberFormat="1" applyFont="1" applyFill="1" applyBorder="1" applyAlignment="1" applyProtection="1">
      <alignment horizontal="justify" vertical="justify"/>
      <protection hidden="1"/>
    </xf>
    <xf numFmtId="0" fontId="30" fillId="0" borderId="14" xfId="2" applyNumberFormat="1" applyFont="1" applyFill="1" applyBorder="1" applyAlignment="1" applyProtection="1">
      <alignment wrapText="1"/>
      <protection hidden="1"/>
    </xf>
    <xf numFmtId="0" fontId="30" fillId="0" borderId="14" xfId="2" applyNumberFormat="1" applyFont="1" applyFill="1" applyBorder="1" applyAlignment="1" applyProtection="1">
      <protection hidden="1"/>
    </xf>
    <xf numFmtId="0" fontId="29" fillId="0" borderId="14" xfId="2" applyNumberFormat="1" applyFont="1" applyFill="1" applyBorder="1" applyAlignment="1" applyProtection="1">
      <alignment horizontal="right" wrapText="1"/>
      <protection hidden="1"/>
    </xf>
    <xf numFmtId="0" fontId="29" fillId="0" borderId="13" xfId="2" applyNumberFormat="1" applyFont="1" applyFill="1" applyBorder="1" applyAlignment="1" applyProtection="1">
      <alignment horizontal="right" wrapText="1"/>
      <protection hidden="1"/>
    </xf>
    <xf numFmtId="0" fontId="30" fillId="0" borderId="0" xfId="2" applyNumberFormat="1" applyFont="1" applyFill="1" applyAlignment="1" applyProtection="1">
      <alignment horizontal="justify" vertical="justify"/>
      <protection hidden="1"/>
    </xf>
    <xf numFmtId="0" fontId="30" fillId="0" borderId="0" xfId="2" applyNumberFormat="1" applyFont="1" applyFill="1" applyAlignment="1" applyProtection="1">
      <protection hidden="1"/>
    </xf>
    <xf numFmtId="0" fontId="30" fillId="0" borderId="0" xfId="2" applyNumberFormat="1" applyFont="1" applyFill="1" applyAlignment="1" applyProtection="1">
      <alignment horizontal="right"/>
      <protection hidden="1"/>
    </xf>
    <xf numFmtId="0" fontId="30" fillId="0" borderId="0" xfId="2" applyFont="1" applyAlignment="1" applyProtection="1">
      <alignment horizontal="justify" vertical="justify"/>
      <protection hidden="1"/>
    </xf>
    <xf numFmtId="0" fontId="30" fillId="0" borderId="0" xfId="2" applyFont="1" applyProtection="1">
      <protection hidden="1"/>
    </xf>
    <xf numFmtId="0" fontId="30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justify" vertical="justify"/>
      <protection hidden="1"/>
    </xf>
    <xf numFmtId="0" fontId="29" fillId="0" borderId="11" xfId="2" applyNumberFormat="1" applyFont="1" applyFill="1" applyBorder="1" applyAlignment="1" applyProtection="1">
      <alignment horizontal="center" vertical="top" wrapText="1"/>
      <protection hidden="1"/>
    </xf>
    <xf numFmtId="4" fontId="29" fillId="0" borderId="5" xfId="2" applyNumberFormat="1" applyFont="1" applyFill="1" applyBorder="1" applyAlignment="1" applyProtection="1">
      <protection hidden="1"/>
    </xf>
    <xf numFmtId="4" fontId="30" fillId="0" borderId="5" xfId="2" applyNumberFormat="1" applyFont="1" applyFill="1" applyBorder="1" applyAlignment="1" applyProtection="1">
      <protection hidden="1"/>
    </xf>
    <xf numFmtId="0" fontId="30" fillId="0" borderId="0" xfId="2" applyFont="1"/>
    <xf numFmtId="0" fontId="29" fillId="0" borderId="0" xfId="2" applyNumberFormat="1" applyFont="1" applyFill="1" applyAlignment="1" applyProtection="1">
      <protection hidden="1"/>
    </xf>
    <xf numFmtId="0" fontId="29" fillId="0" borderId="24" xfId="2" applyNumberFormat="1" applyFont="1" applyFill="1" applyBorder="1" applyAlignment="1" applyProtection="1">
      <alignment horizontal="center"/>
      <protection hidden="1"/>
    </xf>
    <xf numFmtId="0" fontId="29" fillId="0" borderId="0" xfId="2" applyNumberFormat="1" applyFont="1" applyFill="1" applyAlignment="1" applyProtection="1">
      <alignment horizontal="center"/>
      <protection hidden="1"/>
    </xf>
    <xf numFmtId="0" fontId="29" fillId="0" borderId="0" xfId="2" applyNumberFormat="1" applyFont="1" applyFill="1" applyAlignment="1" applyProtection="1">
      <alignment horizontal="right" vertical="top"/>
      <protection hidden="1"/>
    </xf>
    <xf numFmtId="0" fontId="29" fillId="0" borderId="0" xfId="2" applyNumberFormat="1" applyFont="1" applyFill="1" applyAlignment="1" applyProtection="1">
      <alignment horizontal="center" vertical="top"/>
      <protection hidden="1"/>
    </xf>
    <xf numFmtId="0" fontId="29" fillId="0" borderId="12" xfId="2" applyNumberFormat="1" applyFont="1" applyFill="1" applyBorder="1" applyAlignment="1" applyProtection="1">
      <alignment horizontal="center" vertical="top" wrapText="1"/>
      <protection hidden="1"/>
    </xf>
    <xf numFmtId="0" fontId="29" fillId="0" borderId="38" xfId="2" applyNumberFormat="1" applyFont="1" applyFill="1" applyBorder="1" applyAlignment="1" applyProtection="1">
      <alignment horizontal="center" vertical="top" wrapText="1"/>
      <protection hidden="1"/>
    </xf>
    <xf numFmtId="0" fontId="31" fillId="0" borderId="0" xfId="2" applyNumberFormat="1" applyFont="1" applyFill="1" applyAlignment="1" applyProtection="1">
      <protection hidden="1"/>
    </xf>
    <xf numFmtId="4" fontId="29" fillId="0" borderId="31" xfId="2" applyNumberFormat="1" applyFont="1" applyFill="1" applyBorder="1" applyAlignment="1" applyProtection="1">
      <protection hidden="1"/>
    </xf>
    <xf numFmtId="0" fontId="32" fillId="0" borderId="0" xfId="2" applyNumberFormat="1" applyFont="1" applyFill="1" applyBorder="1" applyAlignment="1" applyProtection="1">
      <protection hidden="1"/>
    </xf>
    <xf numFmtId="4" fontId="29" fillId="0" borderId="32" xfId="2" applyNumberFormat="1" applyFont="1" applyFill="1" applyBorder="1" applyAlignment="1" applyProtection="1">
      <protection hidden="1"/>
    </xf>
    <xf numFmtId="4" fontId="30" fillId="0" borderId="32" xfId="2" applyNumberFormat="1" applyFont="1" applyFill="1" applyBorder="1" applyAlignment="1" applyProtection="1">
      <protection hidden="1"/>
    </xf>
    <xf numFmtId="0" fontId="31" fillId="0" borderId="0" xfId="2" applyNumberFormat="1" applyFont="1" applyFill="1" applyBorder="1" applyAlignment="1" applyProtection="1">
      <protection hidden="1"/>
    </xf>
    <xf numFmtId="4" fontId="30" fillId="0" borderId="36" xfId="2" applyNumberFormat="1" applyFont="1" applyFill="1" applyBorder="1" applyAlignment="1" applyProtection="1">
      <protection hidden="1"/>
    </xf>
    <xf numFmtId="0" fontId="21" fillId="0" borderId="9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37" fillId="2" borderId="1" xfId="1" applyFont="1" applyFill="1" applyBorder="1" applyAlignment="1">
      <alignment wrapText="1"/>
    </xf>
    <xf numFmtId="0" fontId="38" fillId="2" borderId="1" xfId="1" applyFont="1" applyFill="1" applyBorder="1" applyAlignment="1">
      <alignment wrapText="1"/>
    </xf>
    <xf numFmtId="4" fontId="29" fillId="0" borderId="39" xfId="2" applyNumberFormat="1" applyFont="1" applyFill="1" applyBorder="1" applyAlignment="1" applyProtection="1">
      <protection hidden="1"/>
    </xf>
    <xf numFmtId="4" fontId="29" fillId="0" borderId="20" xfId="2" applyNumberFormat="1" applyFont="1" applyFill="1" applyBorder="1" applyAlignment="1" applyProtection="1">
      <protection hidden="1"/>
    </xf>
    <xf numFmtId="0" fontId="32" fillId="0" borderId="0" xfId="2" applyNumberFormat="1" applyFont="1" applyFill="1" applyAlignment="1" applyProtection="1">
      <protection hidden="1"/>
    </xf>
    <xf numFmtId="3" fontId="29" fillId="0" borderId="0" xfId="2" applyNumberFormat="1" applyFont="1" applyFill="1" applyAlignment="1" applyProtection="1">
      <protection hidden="1"/>
    </xf>
    <xf numFmtId="0" fontId="18" fillId="0" borderId="8" xfId="2" applyFont="1" applyFill="1" applyBorder="1" applyAlignment="1">
      <alignment horizontal="left" vertical="top" wrapText="1"/>
    </xf>
    <xf numFmtId="0" fontId="2" fillId="0" borderId="35" xfId="0" applyFont="1" applyBorder="1"/>
    <xf numFmtId="0" fontId="2" fillId="0" borderId="1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" fontId="12" fillId="0" borderId="37" xfId="5" applyNumberFormat="1" applyFont="1" applyBorder="1" applyAlignment="1">
      <alignment horizontal="center" vertical="center" wrapText="1"/>
    </xf>
    <xf numFmtId="4" fontId="12" fillId="0" borderId="15" xfId="5" applyNumberFormat="1" applyFont="1" applyBorder="1" applyAlignment="1">
      <alignment horizontal="center" vertical="center" wrapText="1"/>
    </xf>
    <xf numFmtId="4" fontId="12" fillId="0" borderId="37" xfId="5" applyNumberFormat="1" applyFont="1" applyBorder="1" applyAlignment="1">
      <alignment horizontal="right" vertical="center" wrapText="1"/>
    </xf>
    <xf numFmtId="4" fontId="12" fillId="0" borderId="15" xfId="5" applyNumberFormat="1" applyFont="1" applyBorder="1" applyAlignment="1">
      <alignment horizontal="right" vertical="center" wrapText="1"/>
    </xf>
    <xf numFmtId="0" fontId="12" fillId="0" borderId="24" xfId="5" applyFont="1" applyBorder="1" applyAlignment="1">
      <alignment vertical="center" wrapText="1"/>
    </xf>
    <xf numFmtId="0" fontId="12" fillId="0" borderId="15" xfId="5" applyFont="1" applyBorder="1" applyAlignment="1">
      <alignment vertical="center" wrapText="1"/>
    </xf>
    <xf numFmtId="175" fontId="12" fillId="0" borderId="37" xfId="5" applyNumberFormat="1" applyFont="1" applyBorder="1" applyAlignment="1">
      <alignment vertical="center" wrapText="1"/>
    </xf>
    <xf numFmtId="175" fontId="12" fillId="0" borderId="15" xfId="5" applyNumberFormat="1" applyFont="1" applyBorder="1" applyAlignment="1">
      <alignment vertical="center" wrapText="1"/>
    </xf>
    <xf numFmtId="0" fontId="12" fillId="0" borderId="24" xfId="5" applyFont="1" applyBorder="1" applyAlignment="1">
      <alignment horizontal="right" vertical="center" wrapText="1"/>
    </xf>
    <xf numFmtId="172" fontId="28" fillId="0" borderId="33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33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33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3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3" xfId="2" applyNumberFormat="1" applyFont="1" applyFill="1" applyBorder="1" applyAlignment="1" applyProtection="1">
      <alignment horizontal="justify" vertical="justify" wrapText="1"/>
      <protection hidden="1"/>
    </xf>
    <xf numFmtId="4" fontId="27" fillId="0" borderId="32" xfId="2" applyNumberFormat="1" applyFont="1" applyFill="1" applyBorder="1" applyAlignment="1" applyProtection="1">
      <protection hidden="1"/>
    </xf>
    <xf numFmtId="4" fontId="29" fillId="0" borderId="1" xfId="2" applyNumberFormat="1" applyFont="1" applyFill="1" applyBorder="1" applyAlignment="1" applyProtection="1">
      <protection hidden="1"/>
    </xf>
    <xf numFmtId="0" fontId="35" fillId="0" borderId="0" xfId="2" applyNumberFormat="1" applyFont="1" applyFill="1" applyBorder="1" applyAlignment="1" applyProtection="1">
      <protection hidden="1"/>
    </xf>
    <xf numFmtId="4" fontId="8" fillId="0" borderId="32" xfId="2" applyNumberFormat="1" applyFont="1" applyFill="1" applyBorder="1" applyAlignment="1" applyProtection="1">
      <protection hidden="1"/>
    </xf>
    <xf numFmtId="0" fontId="18" fillId="0" borderId="13" xfId="5" applyFont="1" applyBorder="1" applyAlignment="1">
      <alignment vertical="center" wrapText="1"/>
    </xf>
    <xf numFmtId="175" fontId="18" fillId="0" borderId="12" xfId="5" applyNumberFormat="1" applyFont="1" applyBorder="1" applyAlignment="1">
      <alignment horizontal="right" vertical="center" wrapText="1"/>
    </xf>
    <xf numFmtId="175" fontId="18" fillId="0" borderId="13" xfId="5" applyNumberFormat="1" applyFont="1" applyBorder="1" applyAlignment="1">
      <alignment horizontal="right" vertical="center" wrapText="1"/>
    </xf>
    <xf numFmtId="4" fontId="18" fillId="0" borderId="12" xfId="5" applyNumberFormat="1" applyFont="1" applyBorder="1" applyAlignment="1">
      <alignment horizontal="right" vertical="center" wrapText="1"/>
    </xf>
    <xf numFmtId="4" fontId="18" fillId="0" borderId="13" xfId="5" applyNumberFormat="1" applyFont="1" applyBorder="1" applyAlignment="1">
      <alignment horizontal="right" vertical="center" wrapText="1"/>
    </xf>
    <xf numFmtId="0" fontId="18" fillId="0" borderId="37" xfId="5" applyFont="1" applyBorder="1" applyAlignment="1">
      <alignment horizontal="right" vertical="center" wrapText="1"/>
    </xf>
    <xf numFmtId="4" fontId="18" fillId="0" borderId="15" xfId="5" applyNumberFormat="1" applyFont="1" applyBorder="1" applyAlignment="1">
      <alignment horizontal="right" vertical="center" wrapText="1"/>
    </xf>
    <xf numFmtId="0" fontId="39" fillId="2" borderId="1" xfId="1" applyFont="1" applyFill="1" applyBorder="1" applyAlignment="1">
      <alignment wrapText="1"/>
    </xf>
    <xf numFmtId="0" fontId="18" fillId="0" borderId="40" xfId="5" applyFont="1" applyBorder="1" applyAlignment="1">
      <alignment horizontal="center" vertical="center" wrapText="1"/>
    </xf>
    <xf numFmtId="0" fontId="18" fillId="0" borderId="11" xfId="5" applyFont="1" applyBorder="1" applyAlignment="1">
      <alignment horizontal="right" vertical="center" wrapText="1"/>
    </xf>
    <xf numFmtId="0" fontId="18" fillId="0" borderId="23" xfId="5" applyFont="1" applyBorder="1" applyAlignment="1">
      <alignment horizontal="right" vertical="center" wrapText="1"/>
    </xf>
    <xf numFmtId="4" fontId="12" fillId="0" borderId="11" xfId="5" applyNumberFormat="1" applyFont="1" applyBorder="1" applyAlignment="1">
      <alignment horizontal="right" vertical="center" wrapText="1"/>
    </xf>
    <xf numFmtId="0" fontId="18" fillId="0" borderId="41" xfId="5" applyFont="1" applyBorder="1" applyAlignment="1">
      <alignment horizontal="right" vertical="center" wrapText="1"/>
    </xf>
    <xf numFmtId="4" fontId="12" fillId="0" borderId="23" xfId="5" applyNumberFormat="1" applyFont="1" applyBorder="1" applyAlignment="1">
      <alignment horizontal="right" vertical="center" wrapText="1"/>
    </xf>
    <xf numFmtId="175" fontId="28" fillId="0" borderId="42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2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2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43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43" xfId="2" applyNumberFormat="1" applyFont="1" applyFill="1" applyBorder="1" applyAlignment="1" applyProtection="1">
      <alignment horizontal="justify" vertical="justify" wrapText="1"/>
      <protection hidden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wrapText="1"/>
    </xf>
    <xf numFmtId="0" fontId="36" fillId="0" borderId="0" xfId="0" applyFont="1"/>
    <xf numFmtId="0" fontId="13" fillId="0" borderId="8" xfId="2" applyFont="1" applyFill="1" applyBorder="1" applyAlignment="1">
      <alignment horizontal="left" vertical="top" wrapText="1"/>
    </xf>
    <xf numFmtId="0" fontId="13" fillId="0" borderId="9" xfId="2" applyFont="1" applyFill="1" applyBorder="1" applyAlignment="1">
      <alignment horizontal="center" wrapText="1"/>
    </xf>
    <xf numFmtId="2" fontId="2" fillId="0" borderId="34" xfId="0" applyNumberFormat="1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33" xfId="0" applyNumberFormat="1" applyFont="1" applyBorder="1"/>
    <xf numFmtId="2" fontId="1" fillId="0" borderId="34" xfId="0" applyNumberFormat="1" applyFont="1" applyBorder="1"/>
    <xf numFmtId="2" fontId="1" fillId="0" borderId="47" xfId="0" applyNumberFormat="1" applyFont="1" applyBorder="1"/>
    <xf numFmtId="2" fontId="1" fillId="0" borderId="48" xfId="0" applyNumberFormat="1" applyFont="1" applyBorder="1"/>
    <xf numFmtId="2" fontId="1" fillId="0" borderId="2" xfId="0" applyNumberFormat="1" applyFont="1" applyBorder="1"/>
    <xf numFmtId="2" fontId="2" fillId="0" borderId="33" xfId="0" applyNumberFormat="1" applyFont="1" applyBorder="1"/>
    <xf numFmtId="2" fontId="2" fillId="0" borderId="1" xfId="0" applyNumberFormat="1" applyFont="1" applyFill="1" applyBorder="1"/>
    <xf numFmtId="2" fontId="1" fillId="0" borderId="1" xfId="0" applyNumberFormat="1" applyFont="1" applyFill="1" applyBorder="1"/>
    <xf numFmtId="2" fontId="1" fillId="0" borderId="34" xfId="0" applyNumberFormat="1" applyFont="1" applyFill="1" applyBorder="1"/>
    <xf numFmtId="2" fontId="1" fillId="0" borderId="47" xfId="0" applyNumberFormat="1" applyFont="1" applyFill="1" applyBorder="1"/>
    <xf numFmtId="2" fontId="2" fillId="0" borderId="34" xfId="0" applyNumberFormat="1" applyFont="1" applyFill="1" applyBorder="1"/>
    <xf numFmtId="2" fontId="2" fillId="0" borderId="49" xfId="0" applyNumberFormat="1" applyFont="1" applyBorder="1"/>
    <xf numFmtId="4" fontId="1" fillId="0" borderId="1" xfId="0" applyNumberFormat="1" applyFont="1" applyBorder="1" applyAlignment="1">
      <alignment horizontal="right" wrapText="1"/>
    </xf>
    <xf numFmtId="4" fontId="1" fillId="0" borderId="34" xfId="0" applyNumberFormat="1" applyFont="1" applyBorder="1" applyAlignment="1">
      <alignment horizontal="right" wrapText="1"/>
    </xf>
    <xf numFmtId="4" fontId="1" fillId="0" borderId="32" xfId="0" applyNumberFormat="1" applyFont="1" applyBorder="1"/>
    <xf numFmtId="4" fontId="1" fillId="0" borderId="34" xfId="0" applyNumberFormat="1" applyFont="1" applyBorder="1"/>
    <xf numFmtId="4" fontId="1" fillId="0" borderId="1" xfId="0" applyNumberFormat="1" applyFont="1" applyBorder="1"/>
    <xf numFmtId="4" fontId="1" fillId="0" borderId="34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Fill="1" applyBorder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2" applyFont="1" applyFill="1" applyAlignment="1">
      <alignment horizontal="center" vertical="distributed"/>
    </xf>
    <xf numFmtId="0" fontId="2" fillId="0" borderId="0" xfId="0" applyFont="1" applyBorder="1" applyAlignment="1">
      <alignment horizontal="center" vertical="top" wrapText="1"/>
    </xf>
    <xf numFmtId="0" fontId="15" fillId="0" borderId="0" xfId="5" applyFont="1" applyAlignment="1">
      <alignment horizontal="right" vertical="center" wrapText="1"/>
    </xf>
    <xf numFmtId="182" fontId="12" fillId="0" borderId="12" xfId="5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40" fillId="0" borderId="13" xfId="1" applyBorder="1" applyAlignment="1">
      <alignment horizontal="right" vertical="center" wrapText="1"/>
    </xf>
    <xf numFmtId="4" fontId="12" fillId="0" borderId="12" xfId="5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2" fillId="0" borderId="13" xfId="5" applyNumberFormat="1" applyFont="1" applyBorder="1" applyAlignment="1">
      <alignment horizontal="center" vertical="center" wrapText="1"/>
    </xf>
    <xf numFmtId="182" fontId="12" fillId="0" borderId="13" xfId="5" applyNumberFormat="1" applyFont="1" applyBorder="1" applyAlignment="1">
      <alignment horizontal="right" vertical="center" wrapText="1"/>
    </xf>
    <xf numFmtId="175" fontId="12" fillId="0" borderId="12" xfId="5" applyNumberFormat="1" applyFont="1" applyBorder="1" applyAlignment="1">
      <alignment horizontal="right" vertical="center" wrapText="1"/>
    </xf>
    <xf numFmtId="175" fontId="12" fillId="0" borderId="13" xfId="5" applyNumberFormat="1" applyFont="1" applyBorder="1" applyAlignment="1">
      <alignment horizontal="right" vertical="center" wrapText="1"/>
    </xf>
    <xf numFmtId="4" fontId="12" fillId="0" borderId="12" xfId="5" applyNumberFormat="1" applyFont="1" applyBorder="1" applyAlignment="1">
      <alignment horizontal="right" vertical="center" wrapText="1"/>
    </xf>
    <xf numFmtId="4" fontId="12" fillId="0" borderId="13" xfId="5" applyNumberFormat="1" applyFont="1" applyBorder="1" applyAlignment="1">
      <alignment horizontal="right" vertical="center" wrapText="1"/>
    </xf>
    <xf numFmtId="4" fontId="12" fillId="0" borderId="16" xfId="5" applyNumberFormat="1" applyFont="1" applyBorder="1" applyAlignment="1">
      <alignment horizontal="center" vertical="center" wrapText="1"/>
    </xf>
    <xf numFmtId="4" fontId="12" fillId="0" borderId="17" xfId="5" applyNumberFormat="1" applyFont="1" applyBorder="1" applyAlignment="1">
      <alignment horizontal="center" vertical="center" wrapText="1"/>
    </xf>
    <xf numFmtId="4" fontId="12" fillId="0" borderId="37" xfId="5" applyNumberFormat="1" applyFont="1" applyBorder="1" applyAlignment="1">
      <alignment horizontal="center" vertical="center" wrapText="1"/>
    </xf>
    <xf numFmtId="4" fontId="12" fillId="0" borderId="15" xfId="5" applyNumberFormat="1" applyFont="1" applyBorder="1" applyAlignment="1">
      <alignment horizontal="center" vertical="center" wrapText="1"/>
    </xf>
    <xf numFmtId="4" fontId="12" fillId="0" borderId="16" xfId="5" applyNumberFormat="1" applyFont="1" applyBorder="1" applyAlignment="1">
      <alignment horizontal="right" vertical="center" wrapText="1"/>
    </xf>
    <xf numFmtId="4" fontId="12" fillId="0" borderId="17" xfId="5" applyNumberFormat="1" applyFont="1" applyBorder="1" applyAlignment="1">
      <alignment horizontal="right" vertical="center" wrapText="1"/>
    </xf>
    <xf numFmtId="4" fontId="12" fillId="0" borderId="37" xfId="5" applyNumberFormat="1" applyFont="1" applyBorder="1" applyAlignment="1">
      <alignment horizontal="right" vertical="center" wrapText="1"/>
    </xf>
    <xf numFmtId="4" fontId="12" fillId="0" borderId="15" xfId="5" applyNumberFormat="1" applyFont="1" applyBorder="1" applyAlignment="1">
      <alignment horizontal="right" vertical="center" wrapText="1"/>
    </xf>
    <xf numFmtId="4" fontId="18" fillId="0" borderId="62" xfId="5" applyNumberFormat="1" applyFont="1" applyBorder="1" applyAlignment="1">
      <alignment horizontal="center" vertical="center" wrapText="1"/>
    </xf>
    <xf numFmtId="4" fontId="18" fillId="0" borderId="60" xfId="5" applyNumberFormat="1" applyFont="1" applyBorder="1" applyAlignment="1">
      <alignment horizontal="center" vertical="center" wrapText="1"/>
    </xf>
    <xf numFmtId="4" fontId="18" fillId="0" borderId="63" xfId="5" applyNumberFormat="1" applyFont="1" applyBorder="1" applyAlignment="1">
      <alignment horizontal="center" vertical="center" wrapText="1"/>
    </xf>
    <xf numFmtId="4" fontId="18" fillId="0" borderId="61" xfId="5" applyNumberFormat="1" applyFont="1" applyBorder="1" applyAlignment="1">
      <alignment horizontal="center" vertical="center" wrapText="1"/>
    </xf>
    <xf numFmtId="0" fontId="18" fillId="0" borderId="18" xfId="5" applyFont="1" applyBorder="1" applyAlignment="1">
      <alignment horizontal="right" vertical="center" wrapText="1"/>
    </xf>
    <xf numFmtId="4" fontId="18" fillId="0" borderId="58" xfId="5" applyNumberFormat="1" applyFont="1" applyBorder="1" applyAlignment="1">
      <alignment horizontal="right" vertical="center" wrapText="1"/>
    </xf>
    <xf numFmtId="4" fontId="18" fillId="0" borderId="59" xfId="5" applyNumberFormat="1" applyFont="1" applyBorder="1" applyAlignment="1">
      <alignment horizontal="right" vertical="center" wrapText="1"/>
    </xf>
    <xf numFmtId="0" fontId="15" fillId="0" borderId="18" xfId="5" applyFont="1" applyBorder="1" applyAlignment="1">
      <alignment horizontal="right" vertical="center" wrapText="1"/>
    </xf>
    <xf numFmtId="175" fontId="18" fillId="0" borderId="18" xfId="5" applyNumberFormat="1" applyFont="1" applyBorder="1" applyAlignment="1">
      <alignment horizontal="right" vertical="center" wrapText="1"/>
    </xf>
    <xf numFmtId="175" fontId="18" fillId="0" borderId="60" xfId="5" applyNumberFormat="1" applyFont="1" applyBorder="1" applyAlignment="1">
      <alignment horizontal="right" vertical="center" wrapText="1"/>
    </xf>
    <xf numFmtId="175" fontId="18" fillId="0" borderId="24" xfId="5" applyNumberFormat="1" applyFont="1" applyBorder="1" applyAlignment="1">
      <alignment horizontal="right" vertical="center" wrapText="1"/>
    </xf>
    <xf numFmtId="175" fontId="18" fillId="0" borderId="61" xfId="5" applyNumberFormat="1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0" fontId="15" fillId="0" borderId="0" xfId="5" applyFont="1" applyBorder="1" applyAlignment="1">
      <alignment horizontal="right" vertical="center" wrapText="1"/>
    </xf>
    <xf numFmtId="0" fontId="18" fillId="0" borderId="16" xfId="5" applyFont="1" applyBorder="1" applyAlignment="1">
      <alignment vertical="center" wrapText="1"/>
    </xf>
    <xf numFmtId="0" fontId="18" fillId="0" borderId="18" xfId="5" applyFont="1" applyBorder="1" applyAlignment="1">
      <alignment vertical="center" wrapText="1"/>
    </xf>
    <xf numFmtId="0" fontId="18" fillId="0" borderId="37" xfId="5" applyFont="1" applyBorder="1" applyAlignment="1">
      <alignment vertical="center" wrapText="1"/>
    </xf>
    <xf numFmtId="0" fontId="18" fillId="0" borderId="24" xfId="5" applyFont="1" applyBorder="1" applyAlignment="1">
      <alignment vertical="center" wrapText="1"/>
    </xf>
    <xf numFmtId="0" fontId="18" fillId="0" borderId="12" xfId="5" applyFont="1" applyBorder="1" applyAlignment="1">
      <alignment horizontal="right" vertical="center" wrapText="1"/>
    </xf>
    <xf numFmtId="0" fontId="18" fillId="0" borderId="13" xfId="5" applyFont="1" applyBorder="1" applyAlignment="1">
      <alignment horizontal="right" vertical="center" wrapText="1"/>
    </xf>
    <xf numFmtId="0" fontId="12" fillId="0" borderId="12" xfId="5" applyFont="1" applyBorder="1" applyAlignment="1">
      <alignment horizontal="right" vertical="center" wrapText="1"/>
    </xf>
    <xf numFmtId="0" fontId="12" fillId="0" borderId="13" xfId="5" applyFont="1" applyBorder="1" applyAlignment="1">
      <alignment horizontal="right" vertical="center" wrapText="1"/>
    </xf>
    <xf numFmtId="0" fontId="12" fillId="0" borderId="12" xfId="5" applyFont="1" applyBorder="1" applyAlignment="1">
      <alignment vertical="center" wrapText="1"/>
    </xf>
    <xf numFmtId="0" fontId="12" fillId="0" borderId="14" xfId="5" applyFont="1" applyBorder="1" applyAlignment="1">
      <alignment vertical="center" wrapText="1"/>
    </xf>
    <xf numFmtId="0" fontId="12" fillId="0" borderId="13" xfId="5" applyFont="1" applyBorder="1" applyAlignment="1">
      <alignment vertical="center" wrapText="1"/>
    </xf>
    <xf numFmtId="175" fontId="18" fillId="0" borderId="12" xfId="5" applyNumberFormat="1" applyFont="1" applyBorder="1" applyAlignment="1">
      <alignment horizontal="right" vertical="center" wrapText="1"/>
    </xf>
    <xf numFmtId="175" fontId="18" fillId="0" borderId="13" xfId="5" applyNumberFormat="1" applyFont="1" applyBorder="1" applyAlignment="1">
      <alignment horizontal="right" vertical="center" wrapText="1"/>
    </xf>
    <xf numFmtId="0" fontId="18" fillId="0" borderId="12" xfId="5" applyFont="1" applyBorder="1" applyAlignment="1">
      <alignment vertical="center" wrapText="1"/>
    </xf>
    <xf numFmtId="0" fontId="18" fillId="0" borderId="14" xfId="5" applyFont="1" applyBorder="1" applyAlignment="1">
      <alignment vertical="center" wrapText="1"/>
    </xf>
    <xf numFmtId="0" fontId="18" fillId="0" borderId="13" xfId="5" applyFont="1" applyBorder="1" applyAlignment="1">
      <alignment vertical="center" wrapText="1"/>
    </xf>
    <xf numFmtId="182" fontId="18" fillId="0" borderId="12" xfId="5" applyNumberFormat="1" applyFont="1" applyBorder="1" applyAlignment="1">
      <alignment horizontal="right" vertical="center" wrapText="1"/>
    </xf>
    <xf numFmtId="182" fontId="18" fillId="0" borderId="13" xfId="5" applyNumberFormat="1" applyFont="1" applyBorder="1" applyAlignment="1">
      <alignment horizontal="right" vertical="center" wrapText="1"/>
    </xf>
    <xf numFmtId="4" fontId="18" fillId="0" borderId="12" xfId="5" applyNumberFormat="1" applyFont="1" applyBorder="1" applyAlignment="1">
      <alignment horizontal="center" vertical="center" wrapText="1"/>
    </xf>
    <xf numFmtId="4" fontId="18" fillId="0" borderId="13" xfId="5" applyNumberFormat="1" applyFont="1" applyBorder="1" applyAlignment="1">
      <alignment horizontal="center" vertical="center" wrapText="1"/>
    </xf>
    <xf numFmtId="4" fontId="18" fillId="0" borderId="12" xfId="5" applyNumberFormat="1" applyFont="1" applyBorder="1" applyAlignment="1">
      <alignment horizontal="right" vertical="center" wrapText="1"/>
    </xf>
    <xf numFmtId="4" fontId="18" fillId="0" borderId="13" xfId="5" applyNumberFormat="1" applyFont="1" applyBorder="1" applyAlignment="1">
      <alignment horizontal="right" vertical="center" wrapText="1"/>
    </xf>
    <xf numFmtId="4" fontId="22" fillId="0" borderId="12" xfId="5" applyNumberFormat="1" applyFont="1" applyBorder="1" applyAlignment="1">
      <alignment horizontal="center" vertical="center" wrapText="1"/>
    </xf>
    <xf numFmtId="4" fontId="22" fillId="0" borderId="13" xfId="5" applyNumberFormat="1" applyFont="1" applyBorder="1" applyAlignment="1">
      <alignment horizontal="center" vertical="center" wrapText="1"/>
    </xf>
    <xf numFmtId="4" fontId="12" fillId="0" borderId="11" xfId="5" applyNumberFormat="1" applyFont="1" applyBorder="1" applyAlignment="1">
      <alignment horizontal="right" vertical="center" wrapText="1"/>
    </xf>
    <xf numFmtId="4" fontId="12" fillId="0" borderId="23" xfId="5" applyNumberFormat="1" applyFont="1" applyBorder="1" applyAlignment="1">
      <alignment horizontal="right" vertical="center" wrapText="1"/>
    </xf>
    <xf numFmtId="173" fontId="12" fillId="0" borderId="11" xfId="5" applyNumberFormat="1" applyFont="1" applyBorder="1" applyAlignment="1">
      <alignment horizontal="right" vertical="center" wrapText="1"/>
    </xf>
    <xf numFmtId="173" fontId="12" fillId="0" borderId="23" xfId="5" applyNumberFormat="1" applyFont="1" applyBorder="1" applyAlignment="1">
      <alignment horizontal="right" vertical="center" wrapText="1"/>
    </xf>
    <xf numFmtId="0" fontId="18" fillId="0" borderId="11" xfId="5" applyFont="1" applyBorder="1" applyAlignment="1">
      <alignment horizontal="right" vertical="center" wrapText="1"/>
    </xf>
    <xf numFmtId="0" fontId="18" fillId="0" borderId="23" xfId="5" applyFont="1" applyBorder="1" applyAlignment="1">
      <alignment horizontal="right" vertical="center" wrapText="1"/>
    </xf>
    <xf numFmtId="0" fontId="18" fillId="0" borderId="16" xfId="5" applyFont="1" applyBorder="1" applyAlignment="1">
      <alignment horizontal="right" vertical="center" wrapText="1"/>
    </xf>
    <xf numFmtId="0" fontId="18" fillId="0" borderId="17" xfId="5" applyFont="1" applyBorder="1" applyAlignment="1">
      <alignment horizontal="right" vertical="center" wrapText="1"/>
    </xf>
    <xf numFmtId="0" fontId="18" fillId="0" borderId="37" xfId="5" applyFont="1" applyBorder="1" applyAlignment="1">
      <alignment horizontal="right" vertical="center" wrapText="1"/>
    </xf>
    <xf numFmtId="0" fontId="18" fillId="0" borderId="15" xfId="5" applyFont="1" applyBorder="1" applyAlignment="1">
      <alignment horizontal="right" vertical="center" wrapText="1"/>
    </xf>
    <xf numFmtId="0" fontId="12" fillId="0" borderId="16" xfId="5" applyFont="1" applyBorder="1" applyAlignment="1">
      <alignment horizontal="right" vertical="center" wrapText="1"/>
    </xf>
    <xf numFmtId="0" fontId="12" fillId="0" borderId="17" xfId="5" applyFont="1" applyBorder="1" applyAlignment="1">
      <alignment horizontal="right" vertical="center" wrapText="1"/>
    </xf>
    <xf numFmtId="0" fontId="12" fillId="0" borderId="37" xfId="5" applyFont="1" applyBorder="1" applyAlignment="1">
      <alignment horizontal="right" vertical="center" wrapText="1"/>
    </xf>
    <xf numFmtId="0" fontId="12" fillId="0" borderId="15" xfId="5" applyFont="1" applyBorder="1" applyAlignment="1">
      <alignment horizontal="right" vertical="center" wrapText="1"/>
    </xf>
    <xf numFmtId="0" fontId="12" fillId="0" borderId="11" xfId="5" applyFont="1" applyBorder="1" applyAlignment="1">
      <alignment horizontal="right" vertical="center" wrapText="1"/>
    </xf>
    <xf numFmtId="0" fontId="12" fillId="0" borderId="23" xfId="5" applyFont="1" applyBorder="1" applyAlignment="1">
      <alignment horizontal="right" vertical="center" wrapText="1"/>
    </xf>
    <xf numFmtId="0" fontId="12" fillId="0" borderId="16" xfId="5" applyFont="1" applyBorder="1" applyAlignment="1">
      <alignment vertical="center" wrapText="1"/>
    </xf>
    <xf numFmtId="0" fontId="12" fillId="0" borderId="18" xfId="5" applyFont="1" applyBorder="1" applyAlignment="1">
      <alignment vertical="center" wrapText="1"/>
    </xf>
    <xf numFmtId="0" fontId="12" fillId="0" borderId="17" xfId="5" applyFont="1" applyBorder="1" applyAlignment="1">
      <alignment vertical="center" wrapText="1"/>
    </xf>
    <xf numFmtId="0" fontId="12" fillId="0" borderId="37" xfId="5" applyFont="1" applyBorder="1" applyAlignment="1">
      <alignment vertical="center" wrapText="1"/>
    </xf>
    <xf numFmtId="0" fontId="12" fillId="0" borderId="24" xfId="5" applyFont="1" applyBorder="1" applyAlignment="1">
      <alignment vertical="center" wrapText="1"/>
    </xf>
    <xf numFmtId="0" fontId="12" fillId="0" borderId="15" xfId="5" applyFont="1" applyBorder="1" applyAlignment="1">
      <alignment vertical="center" wrapText="1"/>
    </xf>
    <xf numFmtId="175" fontId="12" fillId="0" borderId="16" xfId="5" applyNumberFormat="1" applyFont="1" applyBorder="1" applyAlignment="1">
      <alignment horizontal="right" vertical="center" wrapText="1"/>
    </xf>
    <xf numFmtId="175" fontId="12" fillId="0" borderId="17" xfId="5" applyNumberFormat="1" applyFont="1" applyBorder="1" applyAlignment="1">
      <alignment horizontal="right" vertical="center" wrapText="1"/>
    </xf>
    <xf numFmtId="175" fontId="12" fillId="0" borderId="37" xfId="5" applyNumberFormat="1" applyFont="1" applyBorder="1" applyAlignment="1">
      <alignment horizontal="right" vertical="center" wrapText="1"/>
    </xf>
    <xf numFmtId="175" fontId="12" fillId="0" borderId="15" xfId="5" applyNumberFormat="1" applyFont="1" applyBorder="1" applyAlignment="1">
      <alignment horizontal="right" vertical="center" wrapText="1"/>
    </xf>
    <xf numFmtId="182" fontId="12" fillId="0" borderId="16" xfId="5" applyNumberFormat="1" applyFont="1" applyBorder="1" applyAlignment="1">
      <alignment horizontal="right" vertical="center" wrapText="1"/>
    </xf>
    <xf numFmtId="182" fontId="12" fillId="0" borderId="17" xfId="5" applyNumberFormat="1" applyFont="1" applyBorder="1" applyAlignment="1">
      <alignment horizontal="right" vertical="center" wrapText="1"/>
    </xf>
    <xf numFmtId="182" fontId="12" fillId="0" borderId="37" xfId="5" applyNumberFormat="1" applyFont="1" applyBorder="1" applyAlignment="1">
      <alignment horizontal="right" vertical="center" wrapText="1"/>
    </xf>
    <xf numFmtId="182" fontId="12" fillId="0" borderId="15" xfId="5" applyNumberFormat="1" applyFont="1" applyBorder="1" applyAlignment="1">
      <alignment horizontal="right" vertical="center" wrapText="1"/>
    </xf>
    <xf numFmtId="175" fontId="12" fillId="0" borderId="16" xfId="5" applyNumberFormat="1" applyFont="1" applyBorder="1" applyAlignment="1">
      <alignment vertical="center" wrapText="1"/>
    </xf>
    <xf numFmtId="175" fontId="12" fillId="0" borderId="17" xfId="5" applyNumberFormat="1" applyFont="1" applyBorder="1" applyAlignment="1">
      <alignment vertical="center" wrapText="1"/>
    </xf>
    <xf numFmtId="175" fontId="12" fillId="0" borderId="37" xfId="5" applyNumberFormat="1" applyFont="1" applyBorder="1" applyAlignment="1">
      <alignment vertical="center" wrapText="1"/>
    </xf>
    <xf numFmtId="175" fontId="12" fillId="0" borderId="15" xfId="5" applyNumberFormat="1" applyFont="1" applyBorder="1" applyAlignment="1">
      <alignment vertical="center" wrapText="1"/>
    </xf>
    <xf numFmtId="175" fontId="21" fillId="0" borderId="16" xfId="5" applyNumberFormat="1" applyFont="1" applyBorder="1" applyAlignment="1">
      <alignment horizontal="right" vertical="center" wrapText="1"/>
    </xf>
    <xf numFmtId="175" fontId="21" fillId="0" borderId="17" xfId="5" applyNumberFormat="1" applyFont="1" applyBorder="1" applyAlignment="1">
      <alignment horizontal="right" vertical="center" wrapText="1"/>
    </xf>
    <xf numFmtId="175" fontId="21" fillId="0" borderId="37" xfId="5" applyNumberFormat="1" applyFont="1" applyBorder="1" applyAlignment="1">
      <alignment horizontal="right" vertical="center" wrapText="1"/>
    </xf>
    <xf numFmtId="175" fontId="21" fillId="0" borderId="15" xfId="5" applyNumberFormat="1" applyFont="1" applyBorder="1" applyAlignment="1">
      <alignment horizontal="right" vertical="center" wrapText="1"/>
    </xf>
    <xf numFmtId="4" fontId="18" fillId="0" borderId="16" xfId="5" applyNumberFormat="1" applyFont="1" applyBorder="1" applyAlignment="1">
      <alignment horizontal="center" vertical="center" wrapText="1"/>
    </xf>
    <xf numFmtId="4" fontId="18" fillId="0" borderId="17" xfId="5" applyNumberFormat="1" applyFont="1" applyBorder="1" applyAlignment="1">
      <alignment horizontal="center" vertical="center" wrapText="1"/>
    </xf>
    <xf numFmtId="4" fontId="18" fillId="0" borderId="37" xfId="5" applyNumberFormat="1" applyFont="1" applyBorder="1" applyAlignment="1">
      <alignment horizontal="center" vertical="center" wrapText="1"/>
    </xf>
    <xf numFmtId="4" fontId="18" fillId="0" borderId="15" xfId="5" applyNumberFormat="1" applyFont="1" applyBorder="1" applyAlignment="1">
      <alignment horizontal="center" vertical="center" wrapText="1"/>
    </xf>
    <xf numFmtId="4" fontId="18" fillId="0" borderId="16" xfId="5" applyNumberFormat="1" applyFont="1" applyBorder="1" applyAlignment="1">
      <alignment horizontal="right" vertical="center" wrapText="1"/>
    </xf>
    <xf numFmtId="4" fontId="18" fillId="0" borderId="17" xfId="5" applyNumberFormat="1" applyFont="1" applyBorder="1" applyAlignment="1">
      <alignment horizontal="right" vertical="center" wrapText="1"/>
    </xf>
    <xf numFmtId="4" fontId="18" fillId="0" borderId="37" xfId="5" applyNumberFormat="1" applyFont="1" applyBorder="1" applyAlignment="1">
      <alignment horizontal="right" vertical="center" wrapText="1"/>
    </xf>
    <xf numFmtId="4" fontId="18" fillId="0" borderId="15" xfId="5" applyNumberFormat="1" applyFont="1" applyBorder="1" applyAlignment="1">
      <alignment horizontal="right" vertical="center" wrapText="1"/>
    </xf>
    <xf numFmtId="182" fontId="21" fillId="0" borderId="12" xfId="5" applyNumberFormat="1" applyFont="1" applyBorder="1" applyAlignment="1">
      <alignment horizontal="right" vertical="center" wrapText="1"/>
    </xf>
    <xf numFmtId="182" fontId="21" fillId="0" borderId="13" xfId="5" applyNumberFormat="1" applyFont="1" applyBorder="1" applyAlignment="1">
      <alignment horizontal="right" vertical="center" wrapText="1"/>
    </xf>
    <xf numFmtId="173" fontId="21" fillId="0" borderId="11" xfId="5" applyNumberFormat="1" applyFont="1" applyBorder="1" applyAlignment="1">
      <alignment horizontal="right" vertical="center" wrapText="1"/>
    </xf>
    <xf numFmtId="173" fontId="21" fillId="0" borderId="23" xfId="5" applyNumberFormat="1" applyFont="1" applyBorder="1" applyAlignment="1">
      <alignment horizontal="right" vertical="center" wrapText="1"/>
    </xf>
    <xf numFmtId="0" fontId="18" fillId="0" borderId="17" xfId="5" applyFont="1" applyBorder="1" applyAlignment="1">
      <alignment vertical="center" wrapText="1"/>
    </xf>
    <xf numFmtId="0" fontId="18" fillId="0" borderId="15" xfId="5" applyFont="1" applyBorder="1" applyAlignment="1">
      <alignment vertical="center" wrapText="1"/>
    </xf>
    <xf numFmtId="173" fontId="18" fillId="0" borderId="11" xfId="5" applyNumberFormat="1" applyFont="1" applyBorder="1" applyAlignment="1">
      <alignment horizontal="right" vertical="center" wrapText="1"/>
    </xf>
    <xf numFmtId="173" fontId="18" fillId="0" borderId="23" xfId="5" applyNumberFormat="1" applyFont="1" applyBorder="1" applyAlignment="1">
      <alignment horizontal="right" vertical="center" wrapText="1"/>
    </xf>
    <xf numFmtId="182" fontId="18" fillId="0" borderId="16" xfId="5" applyNumberFormat="1" applyFont="1" applyBorder="1" applyAlignment="1">
      <alignment horizontal="right" vertical="center" wrapText="1"/>
    </xf>
    <xf numFmtId="182" fontId="18" fillId="0" borderId="17" xfId="5" applyNumberFormat="1" applyFont="1" applyBorder="1" applyAlignment="1">
      <alignment horizontal="right" vertical="center" wrapText="1"/>
    </xf>
    <xf numFmtId="182" fontId="18" fillId="0" borderId="37" xfId="5" applyNumberFormat="1" applyFont="1" applyBorder="1" applyAlignment="1">
      <alignment horizontal="right" vertical="center" wrapText="1"/>
    </xf>
    <xf numFmtId="182" fontId="18" fillId="0" borderId="15" xfId="5" applyNumberFormat="1" applyFont="1" applyBorder="1" applyAlignment="1">
      <alignment horizontal="right" vertical="center" wrapText="1"/>
    </xf>
    <xf numFmtId="175" fontId="18" fillId="0" borderId="16" xfId="5" applyNumberFormat="1" applyFont="1" applyBorder="1" applyAlignment="1">
      <alignment horizontal="right" vertical="center" wrapText="1"/>
    </xf>
    <xf numFmtId="175" fontId="18" fillId="0" borderId="17" xfId="5" applyNumberFormat="1" applyFont="1" applyBorder="1" applyAlignment="1">
      <alignment horizontal="right" vertical="center" wrapText="1"/>
    </xf>
    <xf numFmtId="175" fontId="18" fillId="0" borderId="37" xfId="5" applyNumberFormat="1" applyFont="1" applyBorder="1" applyAlignment="1">
      <alignment horizontal="right" vertical="center" wrapText="1"/>
    </xf>
    <xf numFmtId="175" fontId="18" fillId="0" borderId="15" xfId="5" applyNumberFormat="1" applyFont="1" applyBorder="1" applyAlignment="1">
      <alignment horizontal="right" vertical="center" wrapText="1"/>
    </xf>
    <xf numFmtId="4" fontId="18" fillId="0" borderId="11" xfId="5" applyNumberFormat="1" applyFont="1" applyBorder="1" applyAlignment="1">
      <alignment horizontal="right" vertical="center" wrapText="1"/>
    </xf>
    <xf numFmtId="4" fontId="18" fillId="0" borderId="23" xfId="5" applyNumberFormat="1" applyFont="1" applyBorder="1" applyAlignment="1">
      <alignment horizontal="right" vertical="center" wrapText="1"/>
    </xf>
    <xf numFmtId="182" fontId="21" fillId="0" borderId="16" xfId="5" applyNumberFormat="1" applyFont="1" applyBorder="1" applyAlignment="1">
      <alignment horizontal="right" vertical="center" wrapText="1"/>
    </xf>
    <xf numFmtId="182" fontId="21" fillId="0" borderId="17" xfId="5" applyNumberFormat="1" applyFont="1" applyBorder="1" applyAlignment="1">
      <alignment horizontal="right" vertical="center" wrapText="1"/>
    </xf>
    <xf numFmtId="182" fontId="21" fillId="0" borderId="37" xfId="5" applyNumberFormat="1" applyFont="1" applyBorder="1" applyAlignment="1">
      <alignment horizontal="right" vertical="center" wrapText="1"/>
    </xf>
    <xf numFmtId="182" fontId="21" fillId="0" borderId="15" xfId="5" applyNumberFormat="1" applyFont="1" applyBorder="1" applyAlignment="1">
      <alignment horizontal="right" vertical="center" wrapText="1"/>
    </xf>
    <xf numFmtId="0" fontId="12" fillId="0" borderId="12" xfId="5" applyFont="1" applyBorder="1" applyAlignment="1">
      <alignment horizontal="justify" vertical="center" wrapText="1"/>
    </xf>
    <xf numFmtId="0" fontId="12" fillId="0" borderId="14" xfId="5" applyFont="1" applyBorder="1" applyAlignment="1">
      <alignment horizontal="justify" vertical="center" wrapText="1"/>
    </xf>
    <xf numFmtId="0" fontId="12" fillId="0" borderId="13" xfId="5" applyFont="1" applyBorder="1" applyAlignment="1">
      <alignment horizontal="justify" vertical="center" wrapText="1"/>
    </xf>
    <xf numFmtId="0" fontId="21" fillId="0" borderId="11" xfId="5" applyFont="1" applyBorder="1" applyAlignment="1">
      <alignment horizontal="justify" vertical="center" wrapText="1"/>
    </xf>
    <xf numFmtId="0" fontId="21" fillId="0" borderId="23" xfId="5" applyFont="1" applyBorder="1" applyAlignment="1">
      <alignment horizontal="justify" vertical="center" wrapText="1"/>
    </xf>
    <xf numFmtId="175" fontId="21" fillId="0" borderId="12" xfId="5" applyNumberFormat="1" applyFont="1" applyBorder="1" applyAlignment="1">
      <alignment horizontal="right" vertical="center" wrapText="1"/>
    </xf>
    <xf numFmtId="175" fontId="21" fillId="0" borderId="13" xfId="5" applyNumberFormat="1" applyFont="1" applyBorder="1" applyAlignment="1">
      <alignment horizontal="right" vertical="center" wrapText="1"/>
    </xf>
    <xf numFmtId="0" fontId="21" fillId="0" borderId="12" xfId="5" applyFont="1" applyBorder="1" applyAlignment="1">
      <alignment horizontal="justify" vertical="center" wrapText="1"/>
    </xf>
    <xf numFmtId="0" fontId="21" fillId="0" borderId="14" xfId="5" applyFont="1" applyBorder="1" applyAlignment="1">
      <alignment horizontal="justify" vertical="center" wrapText="1"/>
    </xf>
    <xf numFmtId="0" fontId="21" fillId="0" borderId="13" xfId="5" applyFont="1" applyBorder="1" applyAlignment="1">
      <alignment horizontal="justify" vertical="center" wrapText="1"/>
    </xf>
    <xf numFmtId="0" fontId="21" fillId="0" borderId="16" xfId="5" applyFont="1" applyBorder="1" applyAlignment="1">
      <alignment horizontal="justify" vertical="center" wrapText="1"/>
    </xf>
    <xf numFmtId="0" fontId="21" fillId="0" borderId="18" xfId="5" applyFont="1" applyBorder="1" applyAlignment="1">
      <alignment horizontal="justify" vertical="center" wrapText="1"/>
    </xf>
    <xf numFmtId="0" fontId="21" fillId="0" borderId="17" xfId="5" applyFont="1" applyBorder="1" applyAlignment="1">
      <alignment horizontal="justify" vertical="center" wrapText="1"/>
    </xf>
    <xf numFmtId="0" fontId="21" fillId="0" borderId="37" xfId="5" applyFont="1" applyBorder="1" applyAlignment="1">
      <alignment horizontal="justify" vertical="center" wrapText="1"/>
    </xf>
    <xf numFmtId="0" fontId="21" fillId="0" borderId="24" xfId="5" applyFont="1" applyBorder="1" applyAlignment="1">
      <alignment horizontal="justify" vertical="center" wrapText="1"/>
    </xf>
    <xf numFmtId="0" fontId="21" fillId="0" borderId="15" xfId="5" applyFont="1" applyBorder="1" applyAlignment="1">
      <alignment horizontal="justify" vertical="center" wrapText="1"/>
    </xf>
    <xf numFmtId="0" fontId="20" fillId="0" borderId="12" xfId="5" applyFont="1" applyBorder="1" applyAlignment="1">
      <alignment horizontal="justify" vertical="center" wrapText="1"/>
    </xf>
    <xf numFmtId="0" fontId="20" fillId="0" borderId="14" xfId="5" applyFont="1" applyBorder="1" applyAlignment="1">
      <alignment horizontal="justify" vertical="center" wrapText="1"/>
    </xf>
    <xf numFmtId="0" fontId="20" fillId="0" borderId="13" xfId="5" applyFont="1" applyBorder="1" applyAlignment="1">
      <alignment horizontal="justify" vertical="center" wrapText="1"/>
    </xf>
    <xf numFmtId="182" fontId="20" fillId="0" borderId="12" xfId="5" applyNumberFormat="1" applyFont="1" applyBorder="1" applyAlignment="1">
      <alignment horizontal="right" vertical="center" wrapText="1"/>
    </xf>
    <xf numFmtId="182" fontId="20" fillId="0" borderId="13" xfId="5" applyNumberFormat="1" applyFont="1" applyBorder="1" applyAlignment="1">
      <alignment horizontal="right" vertical="center" wrapText="1"/>
    </xf>
    <xf numFmtId="175" fontId="20" fillId="0" borderId="12" xfId="5" applyNumberFormat="1" applyFont="1" applyBorder="1" applyAlignment="1">
      <alignment horizontal="right" vertical="center" wrapText="1"/>
    </xf>
    <xf numFmtId="175" fontId="20" fillId="0" borderId="13" xfId="5" applyNumberFormat="1" applyFont="1" applyBorder="1" applyAlignment="1">
      <alignment horizontal="right" vertical="center" wrapText="1"/>
    </xf>
    <xf numFmtId="4" fontId="18" fillId="0" borderId="52" xfId="5" applyNumberFormat="1" applyFont="1" applyBorder="1" applyAlignment="1">
      <alignment horizontal="right" vertical="center" wrapText="1"/>
    </xf>
    <xf numFmtId="0" fontId="19" fillId="0" borderId="0" xfId="5" applyFont="1" applyBorder="1" applyAlignment="1">
      <alignment horizontal="right" vertical="center" wrapText="1"/>
    </xf>
    <xf numFmtId="182" fontId="18" fillId="0" borderId="51" xfId="5" applyNumberFormat="1" applyFont="1" applyBorder="1" applyAlignment="1">
      <alignment horizontal="right" vertical="center" wrapText="1"/>
    </xf>
    <xf numFmtId="182" fontId="18" fillId="0" borderId="50" xfId="5" applyNumberFormat="1" applyFont="1" applyBorder="1" applyAlignment="1">
      <alignment horizontal="right" vertical="center" wrapText="1"/>
    </xf>
    <xf numFmtId="175" fontId="18" fillId="0" borderId="51" xfId="5" applyNumberFormat="1" applyFont="1" applyBorder="1" applyAlignment="1">
      <alignment horizontal="right" vertical="center" wrapText="1"/>
    </xf>
    <xf numFmtId="175" fontId="18" fillId="0" borderId="50" xfId="5" applyNumberFormat="1" applyFont="1" applyBorder="1" applyAlignment="1">
      <alignment horizontal="right" vertical="center" wrapText="1"/>
    </xf>
    <xf numFmtId="4" fontId="18" fillId="0" borderId="51" xfId="5" applyNumberFormat="1" applyFont="1" applyBorder="1" applyAlignment="1">
      <alignment horizontal="center" vertical="center" wrapText="1"/>
    </xf>
    <xf numFmtId="4" fontId="18" fillId="0" borderId="50" xfId="5" applyNumberFormat="1" applyFont="1" applyBorder="1" applyAlignment="1">
      <alignment horizontal="center" vertical="center" wrapText="1"/>
    </xf>
    <xf numFmtId="0" fontId="16" fillId="0" borderId="0" xfId="5" applyFont="1" applyAlignment="1">
      <alignment vertical="center" wrapText="1"/>
    </xf>
    <xf numFmtId="0" fontId="18" fillId="0" borderId="51" xfId="5" applyFont="1" applyBorder="1" applyAlignment="1">
      <alignment vertical="center" wrapText="1"/>
    </xf>
    <xf numFmtId="0" fontId="18" fillId="0" borderId="57" xfId="5" applyFont="1" applyBorder="1" applyAlignment="1">
      <alignment vertical="center" wrapText="1"/>
    </xf>
    <xf numFmtId="0" fontId="18" fillId="0" borderId="50" xfId="5" applyFont="1" applyBorder="1" applyAlignment="1">
      <alignment vertical="center" wrapText="1"/>
    </xf>
    <xf numFmtId="173" fontId="18" fillId="0" borderId="52" xfId="5" applyNumberFormat="1" applyFont="1" applyBorder="1" applyAlignment="1">
      <alignment horizontal="right" vertical="center" wrapText="1"/>
    </xf>
    <xf numFmtId="0" fontId="18" fillId="0" borderId="53" xfId="5" applyFont="1" applyBorder="1" applyAlignment="1">
      <alignment horizontal="center" vertical="center" wrapText="1"/>
    </xf>
    <xf numFmtId="0" fontId="18" fillId="0" borderId="56" xfId="5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18" fillId="0" borderId="0" xfId="5" applyFont="1" applyBorder="1" applyAlignment="1">
      <alignment horizontal="center" vertical="center" wrapText="1"/>
    </xf>
    <xf numFmtId="0" fontId="18" fillId="0" borderId="54" xfId="5" applyFont="1" applyBorder="1" applyAlignment="1">
      <alignment horizontal="center" vertical="center" wrapText="1"/>
    </xf>
    <xf numFmtId="0" fontId="18" fillId="0" borderId="55" xfId="5" applyFont="1" applyBorder="1" applyAlignment="1">
      <alignment horizontal="center" vertical="center" wrapText="1"/>
    </xf>
    <xf numFmtId="0" fontId="18" fillId="0" borderId="40" xfId="5" applyFont="1" applyBorder="1" applyAlignment="1">
      <alignment horizontal="center" vertical="center" wrapText="1"/>
    </xf>
    <xf numFmtId="0" fontId="18" fillId="0" borderId="54" xfId="5" applyFont="1" applyBorder="1" applyAlignment="1">
      <alignment horizontal="right" vertical="center" wrapText="1"/>
    </xf>
    <xf numFmtId="0" fontId="18" fillId="0" borderId="40" xfId="5" applyFont="1" applyBorder="1" applyAlignment="1">
      <alignment horizontal="right" vertical="center" wrapText="1"/>
    </xf>
    <xf numFmtId="0" fontId="19" fillId="0" borderId="0" xfId="5" applyFont="1" applyBorder="1" applyAlignment="1">
      <alignment horizontal="center" vertical="center" wrapText="1"/>
    </xf>
    <xf numFmtId="0" fontId="12" fillId="0" borderId="0" xfId="5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32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4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66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32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4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66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32" xfId="2" applyNumberFormat="1" applyFont="1" applyFill="1" applyBorder="1" applyAlignment="1" applyProtection="1">
      <alignment horizontal="justify" vertical="justify" wrapText="1"/>
      <protection hidden="1"/>
    </xf>
    <xf numFmtId="175" fontId="31" fillId="0" borderId="4" xfId="2" applyNumberFormat="1" applyFont="1" applyFill="1" applyBorder="1" applyAlignment="1" applyProtection="1">
      <alignment horizontal="justify" vertical="justify" wrapText="1"/>
      <protection hidden="1"/>
    </xf>
    <xf numFmtId="175" fontId="31" fillId="0" borderId="66" xfId="2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1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25" fillId="0" borderId="0" xfId="1" applyFont="1" applyAlignment="1">
      <alignment horizontal="center" wrapText="1"/>
    </xf>
    <xf numFmtId="0" fontId="28" fillId="0" borderId="12" xfId="2" applyNumberFormat="1" applyFont="1" applyFill="1" applyBorder="1" applyAlignment="1" applyProtection="1">
      <alignment horizontal="center" vertical="justify"/>
      <protection hidden="1"/>
    </xf>
    <xf numFmtId="0" fontId="28" fillId="0" borderId="14" xfId="2" applyNumberFormat="1" applyFont="1" applyFill="1" applyBorder="1" applyAlignment="1" applyProtection="1">
      <alignment horizontal="center" vertical="justify"/>
      <protection hidden="1"/>
    </xf>
    <xf numFmtId="0" fontId="28" fillId="0" borderId="27" xfId="2" applyNumberFormat="1" applyFont="1" applyFill="1" applyBorder="1" applyAlignment="1" applyProtection="1">
      <alignment horizontal="center" vertical="justify"/>
      <protection hidden="1"/>
    </xf>
    <xf numFmtId="175" fontId="28" fillId="0" borderId="64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65" xfId="2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1" applyFont="1" applyAlignment="1">
      <alignment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sktop\&#1041;&#1102;&#1076;&#1078;&#1077;&#1090;%202018\&#1089;&#1077;&#1089;&#1089;&#1080;&#1103;%2017.10.2018\&#1087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19.7109375" customWidth="1"/>
    <col min="4" max="4" width="0.140625" customWidth="1"/>
    <col min="5" max="5" width="15.85546875" hidden="1" customWidth="1"/>
    <col min="6" max="6" width="19.42578125" customWidth="1"/>
    <col min="7" max="7" width="20.42578125" customWidth="1"/>
  </cols>
  <sheetData>
    <row r="1" spans="1:7" ht="24" customHeight="1" x14ac:dyDescent="0.2">
      <c r="C1" s="284" t="s">
        <v>271</v>
      </c>
      <c r="D1" s="285"/>
      <c r="E1" s="285"/>
      <c r="F1" s="285"/>
    </row>
    <row r="2" spans="1:7" ht="54.75" customHeight="1" x14ac:dyDescent="0.2">
      <c r="C2" s="285"/>
      <c r="D2" s="285"/>
      <c r="E2" s="285"/>
      <c r="F2" s="285"/>
    </row>
    <row r="3" spans="1:7" ht="18.75" x14ac:dyDescent="0.3">
      <c r="C3" s="1"/>
      <c r="D3" s="1"/>
      <c r="E3" s="1"/>
    </row>
    <row r="4" spans="1:7" ht="18.75" x14ac:dyDescent="0.3">
      <c r="C4" s="2"/>
      <c r="D4" s="1"/>
      <c r="E4" s="1"/>
    </row>
    <row r="6" spans="1:7" ht="18.75" x14ac:dyDescent="0.3">
      <c r="A6" s="281" t="s">
        <v>68</v>
      </c>
      <c r="B6" s="282"/>
      <c r="C6" s="282"/>
      <c r="D6" s="282"/>
      <c r="E6" s="282"/>
    </row>
    <row r="7" spans="1:7" ht="18.75" x14ac:dyDescent="0.3">
      <c r="A7" s="283" t="s">
        <v>212</v>
      </c>
      <c r="B7" s="283"/>
      <c r="C7" s="283"/>
      <c r="D7" s="283"/>
      <c r="E7" s="283"/>
    </row>
    <row r="8" spans="1:7" ht="18.75" x14ac:dyDescent="0.3">
      <c r="A8" s="3"/>
      <c r="E8" s="4" t="s">
        <v>0</v>
      </c>
      <c r="F8" t="s">
        <v>0</v>
      </c>
    </row>
    <row r="9" spans="1:7" ht="18.75" x14ac:dyDescent="0.3">
      <c r="A9" s="3"/>
      <c r="F9" s="37"/>
    </row>
    <row r="10" spans="1:7" ht="150" x14ac:dyDescent="0.3">
      <c r="A10" s="5" t="s">
        <v>1</v>
      </c>
      <c r="B10" s="5" t="s">
        <v>2</v>
      </c>
      <c r="C10" s="52">
        <v>2019</v>
      </c>
      <c r="D10" s="5" t="s">
        <v>64</v>
      </c>
      <c r="E10" s="5" t="s">
        <v>69</v>
      </c>
      <c r="F10" s="211">
        <v>2020</v>
      </c>
      <c r="G10" s="36">
        <v>2021</v>
      </c>
    </row>
    <row r="11" spans="1:7" ht="56.25" x14ac:dyDescent="0.3">
      <c r="A11" s="5" t="s">
        <v>3</v>
      </c>
      <c r="B11" s="6" t="s">
        <v>4</v>
      </c>
      <c r="C11" s="273">
        <f>C12</f>
        <v>290287.15000000037</v>
      </c>
      <c r="D11" s="274">
        <v>0</v>
      </c>
      <c r="E11" s="274">
        <v>0</v>
      </c>
      <c r="F11" s="275">
        <v>0</v>
      </c>
      <c r="G11" s="276">
        <v>0</v>
      </c>
    </row>
    <row r="12" spans="1:7" ht="37.5" x14ac:dyDescent="0.3">
      <c r="A12" s="7" t="s">
        <v>5</v>
      </c>
      <c r="B12" s="8" t="s">
        <v>6</v>
      </c>
      <c r="C12" s="274">
        <f>C16+C17</f>
        <v>290287.15000000037</v>
      </c>
      <c r="D12" s="274" t="e">
        <f>D13+D17</f>
        <v>#REF!</v>
      </c>
      <c r="E12" s="274" t="e">
        <f>E13+E17</f>
        <v>#REF!</v>
      </c>
      <c r="F12" s="275">
        <v>0</v>
      </c>
      <c r="G12" s="277">
        <v>0</v>
      </c>
    </row>
    <row r="13" spans="1:7" ht="18.75" x14ac:dyDescent="0.3">
      <c r="A13" s="7" t="s">
        <v>7</v>
      </c>
      <c r="B13" s="8" t="s">
        <v>8</v>
      </c>
      <c r="C13" s="273">
        <f>C14</f>
        <v>-4226900</v>
      </c>
      <c r="D13" s="273" t="e">
        <f t="shared" ref="D13:E15" si="0">D14</f>
        <v>#REF!</v>
      </c>
      <c r="E13" s="273" t="e">
        <f t="shared" si="0"/>
        <v>#REF!</v>
      </c>
      <c r="F13" s="275">
        <f t="shared" ref="F13:G15" si="1">F14</f>
        <v>-3864500</v>
      </c>
      <c r="G13" s="277">
        <f t="shared" si="1"/>
        <v>-4052400</v>
      </c>
    </row>
    <row r="14" spans="1:7" ht="37.5" x14ac:dyDescent="0.3">
      <c r="A14" s="7" t="s">
        <v>9</v>
      </c>
      <c r="B14" s="8" t="s">
        <v>10</v>
      </c>
      <c r="C14" s="273">
        <f>C15</f>
        <v>-4226900</v>
      </c>
      <c r="D14" s="273" t="e">
        <f t="shared" si="0"/>
        <v>#REF!</v>
      </c>
      <c r="E14" s="273" t="e">
        <f t="shared" si="0"/>
        <v>#REF!</v>
      </c>
      <c r="F14" s="275">
        <f t="shared" si="1"/>
        <v>-3864500</v>
      </c>
      <c r="G14" s="277">
        <f t="shared" si="1"/>
        <v>-4052400</v>
      </c>
    </row>
    <row r="15" spans="1:7" ht="37.5" x14ac:dyDescent="0.3">
      <c r="A15" s="7" t="s">
        <v>11</v>
      </c>
      <c r="B15" s="8" t="s">
        <v>12</v>
      </c>
      <c r="C15" s="273">
        <f>C16</f>
        <v>-4226900</v>
      </c>
      <c r="D15" s="274" t="e">
        <f t="shared" si="0"/>
        <v>#REF!</v>
      </c>
      <c r="E15" s="274" t="e">
        <f t="shared" si="0"/>
        <v>#REF!</v>
      </c>
      <c r="F15" s="275">
        <f t="shared" si="1"/>
        <v>-3864500</v>
      </c>
      <c r="G15" s="277">
        <f t="shared" si="1"/>
        <v>-4052400</v>
      </c>
    </row>
    <row r="16" spans="1:7" ht="37.5" x14ac:dyDescent="0.3">
      <c r="A16" s="7" t="s">
        <v>13</v>
      </c>
      <c r="B16" s="8" t="s">
        <v>14</v>
      </c>
      <c r="C16" s="273">
        <f>-'Приложение 2'!C11</f>
        <v>-4226900</v>
      </c>
      <c r="D16" s="273" t="e">
        <f>-#REF!</f>
        <v>#REF!</v>
      </c>
      <c r="E16" s="273" t="e">
        <f>-#REF!</f>
        <v>#REF!</v>
      </c>
      <c r="F16" s="275">
        <v>-3864500</v>
      </c>
      <c r="G16" s="277">
        <v>-4052400</v>
      </c>
    </row>
    <row r="17" spans="1:7" ht="18.75" x14ac:dyDescent="0.3">
      <c r="A17" s="7" t="s">
        <v>15</v>
      </c>
      <c r="B17" s="8" t="s">
        <v>16</v>
      </c>
      <c r="C17" s="273">
        <f>C18</f>
        <v>4517187.1500000004</v>
      </c>
      <c r="D17" s="273" t="e">
        <f t="shared" ref="D17:E19" si="2">D18</f>
        <v>#REF!</v>
      </c>
      <c r="E17" s="273" t="e">
        <f t="shared" si="2"/>
        <v>#REF!</v>
      </c>
      <c r="F17" s="275">
        <f t="shared" ref="F17:G19" si="3">F18</f>
        <v>3864500</v>
      </c>
      <c r="G17" s="277">
        <f t="shared" si="3"/>
        <v>4052400</v>
      </c>
    </row>
    <row r="18" spans="1:7" ht="37.5" x14ac:dyDescent="0.3">
      <c r="A18" s="7" t="s">
        <v>17</v>
      </c>
      <c r="B18" s="8" t="s">
        <v>18</v>
      </c>
      <c r="C18" s="274">
        <f>C19</f>
        <v>4517187.1500000004</v>
      </c>
      <c r="D18" s="273" t="e">
        <f t="shared" si="2"/>
        <v>#REF!</v>
      </c>
      <c r="E18" s="273" t="e">
        <f t="shared" si="2"/>
        <v>#REF!</v>
      </c>
      <c r="F18" s="275">
        <f t="shared" si="3"/>
        <v>3864500</v>
      </c>
      <c r="G18" s="277">
        <f t="shared" si="3"/>
        <v>4052400</v>
      </c>
    </row>
    <row r="19" spans="1:7" ht="37.5" x14ac:dyDescent="0.3">
      <c r="A19" s="7" t="s">
        <v>19</v>
      </c>
      <c r="B19" s="8" t="s">
        <v>20</v>
      </c>
      <c r="C19" s="273">
        <f>C20</f>
        <v>4517187.1500000004</v>
      </c>
      <c r="D19" s="278" t="e">
        <f t="shared" si="2"/>
        <v>#REF!</v>
      </c>
      <c r="E19" s="278" t="e">
        <f t="shared" si="2"/>
        <v>#REF!</v>
      </c>
      <c r="F19" s="275">
        <f t="shared" si="3"/>
        <v>3864500</v>
      </c>
      <c r="G19" s="277">
        <f t="shared" si="3"/>
        <v>4052400</v>
      </c>
    </row>
    <row r="20" spans="1:7" ht="37.5" x14ac:dyDescent="0.3">
      <c r="A20" s="7" t="s">
        <v>21</v>
      </c>
      <c r="B20" s="8" t="s">
        <v>22</v>
      </c>
      <c r="C20" s="273">
        <f>'Приложение 3'!C35</f>
        <v>4517187.1500000004</v>
      </c>
      <c r="D20" s="279" t="e">
        <f>'Приложение 3'!D35</f>
        <v>#REF!</v>
      </c>
      <c r="E20" s="279" t="e">
        <f>'Приложение 3'!E35</f>
        <v>#REF!</v>
      </c>
      <c r="F20" s="280">
        <v>3864500</v>
      </c>
      <c r="G20" s="277">
        <v>4052400</v>
      </c>
    </row>
    <row r="21" spans="1:7" ht="18.75" x14ac:dyDescent="0.3">
      <c r="A21" s="9"/>
      <c r="B21" s="10"/>
      <c r="C21" s="11"/>
      <c r="D21" s="11"/>
      <c r="E21" s="11"/>
    </row>
    <row r="22" spans="1:7" ht="18.75" x14ac:dyDescent="0.3">
      <c r="A22" s="9"/>
      <c r="B22" s="10"/>
      <c r="C22" s="11"/>
      <c r="D22" s="11"/>
      <c r="E22" s="12"/>
    </row>
    <row r="23" spans="1:7" ht="18.75" x14ac:dyDescent="0.3">
      <c r="A23" s="9"/>
      <c r="B23" s="10"/>
      <c r="C23" s="11"/>
      <c r="D23" s="11"/>
      <c r="E23" s="12"/>
    </row>
    <row r="24" spans="1:7" x14ac:dyDescent="0.2">
      <c r="C24" s="13"/>
      <c r="D24" s="13"/>
      <c r="E24" s="13"/>
    </row>
    <row r="25" spans="1:7" x14ac:dyDescent="0.2">
      <c r="C25" s="13"/>
      <c r="D25" s="13"/>
      <c r="E25" s="13"/>
    </row>
    <row r="26" spans="1:7" x14ac:dyDescent="0.2">
      <c r="C26" s="13"/>
      <c r="D26" s="13"/>
      <c r="E26" s="13"/>
    </row>
    <row r="27" spans="1:7" x14ac:dyDescent="0.2">
      <c r="C27" s="13"/>
      <c r="D27" s="13"/>
      <c r="E27" s="13"/>
    </row>
    <row r="28" spans="1:7" x14ac:dyDescent="0.2">
      <c r="C28" s="13"/>
      <c r="D28" s="13"/>
      <c r="E28" s="13"/>
    </row>
    <row r="29" spans="1:7" x14ac:dyDescent="0.2">
      <c r="C29" s="13"/>
      <c r="D29" s="13"/>
      <c r="E29" s="13"/>
    </row>
    <row r="30" spans="1:7" x14ac:dyDescent="0.2">
      <c r="C30" s="13"/>
      <c r="D30" s="13"/>
      <c r="E30" s="13"/>
    </row>
    <row r="31" spans="1:7" x14ac:dyDescent="0.2">
      <c r="C31" s="13"/>
      <c r="D31" s="13"/>
      <c r="E31" s="13"/>
    </row>
    <row r="32" spans="1:7" x14ac:dyDescent="0.2">
      <c r="C32" s="13"/>
      <c r="D32" s="13"/>
      <c r="E32" s="13"/>
    </row>
    <row r="33" spans="3:5" x14ac:dyDescent="0.2">
      <c r="C33" s="13"/>
      <c r="D33" s="13"/>
      <c r="E33" s="13"/>
    </row>
    <row r="34" spans="3:5" x14ac:dyDescent="0.2">
      <c r="C34" s="13"/>
      <c r="D34" s="13"/>
      <c r="E34" s="13"/>
    </row>
    <row r="35" spans="3:5" x14ac:dyDescent="0.2">
      <c r="C35" s="13"/>
      <c r="D35" s="13"/>
      <c r="E35" s="13"/>
    </row>
  </sheetData>
  <mergeCells count="3">
    <mergeCell ref="A6:E6"/>
    <mergeCell ref="A7:E7"/>
    <mergeCell ref="C1:F2"/>
  </mergeCells>
  <phoneticPr fontId="9" type="noConversion"/>
  <pageMargins left="0.78740157480314965" right="0.78740157480314965" top="0.78740157480314965" bottom="0.78740157480314965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="90" zoomScaleNormal="90" workbookViewId="0"/>
  </sheetViews>
  <sheetFormatPr defaultRowHeight="12.75" x14ac:dyDescent="0.2"/>
  <cols>
    <col min="1" max="1" width="44.5703125" customWidth="1"/>
    <col min="2" max="2" width="21.85546875" customWidth="1"/>
    <col min="3" max="3" width="15.28515625" customWidth="1"/>
    <col min="4" max="4" width="15.5703125" customWidth="1"/>
    <col min="5" max="5" width="18" customWidth="1"/>
  </cols>
  <sheetData>
    <row r="1" spans="1:5" x14ac:dyDescent="0.2">
      <c r="A1" s="38"/>
      <c r="B1" s="38"/>
      <c r="C1" s="38"/>
      <c r="D1" s="38"/>
      <c r="E1" s="39" t="s">
        <v>236</v>
      </c>
    </row>
    <row r="2" spans="1:5" x14ac:dyDescent="0.2">
      <c r="A2" s="38"/>
      <c r="B2" s="38"/>
      <c r="C2" s="38"/>
      <c r="D2" s="38"/>
      <c r="E2" s="39" t="s">
        <v>75</v>
      </c>
    </row>
    <row r="3" spans="1:5" x14ac:dyDescent="0.2">
      <c r="A3" s="38"/>
      <c r="B3" s="38"/>
      <c r="C3" s="38"/>
      <c r="D3" s="38"/>
      <c r="E3" s="39" t="s">
        <v>76</v>
      </c>
    </row>
    <row r="4" spans="1:5" x14ac:dyDescent="0.2">
      <c r="A4" s="38"/>
      <c r="B4" s="38"/>
      <c r="C4" s="38"/>
      <c r="D4" s="38"/>
      <c r="E4" s="40" t="s">
        <v>272</v>
      </c>
    </row>
    <row r="5" spans="1:5" x14ac:dyDescent="0.2">
      <c r="A5" s="38"/>
      <c r="B5" s="38"/>
      <c r="C5" s="38"/>
      <c r="D5" s="38"/>
      <c r="E5" s="38"/>
    </row>
    <row r="6" spans="1:5" ht="27" customHeight="1" x14ac:dyDescent="0.2">
      <c r="A6" s="286" t="s">
        <v>268</v>
      </c>
      <c r="B6" s="286"/>
      <c r="C6" s="286"/>
      <c r="D6" s="286"/>
      <c r="E6" s="286"/>
    </row>
    <row r="7" spans="1:5" x14ac:dyDescent="0.2">
      <c r="A7" s="38"/>
      <c r="B7" s="38"/>
      <c r="C7" s="38"/>
      <c r="D7" s="38"/>
      <c r="E7" s="38"/>
    </row>
    <row r="8" spans="1:5" ht="13.5" thickBot="1" x14ac:dyDescent="0.25">
      <c r="A8" s="38"/>
      <c r="B8" s="38"/>
      <c r="C8" s="38"/>
      <c r="D8" s="38"/>
      <c r="E8" s="40" t="s">
        <v>0</v>
      </c>
    </row>
    <row r="9" spans="1:5" ht="48" customHeight="1" x14ac:dyDescent="0.2">
      <c r="A9" s="251" t="s">
        <v>77</v>
      </c>
      <c r="B9" s="252" t="s">
        <v>78</v>
      </c>
      <c r="C9" s="252">
        <v>2019</v>
      </c>
      <c r="D9" s="252">
        <v>2020</v>
      </c>
      <c r="E9" s="253">
        <v>2021</v>
      </c>
    </row>
    <row r="10" spans="1:5" x14ac:dyDescent="0.2">
      <c r="A10" s="41" t="s">
        <v>79</v>
      </c>
      <c r="B10" s="42" t="s">
        <v>80</v>
      </c>
      <c r="C10" s="42" t="s">
        <v>81</v>
      </c>
      <c r="D10" s="42" t="s">
        <v>81</v>
      </c>
      <c r="E10" s="43" t="s">
        <v>81</v>
      </c>
    </row>
    <row r="11" spans="1:5" ht="27.75" customHeight="1" x14ac:dyDescent="0.2">
      <c r="A11" s="44" t="s">
        <v>82</v>
      </c>
      <c r="B11" s="45" t="s">
        <v>83</v>
      </c>
      <c r="C11" s="48">
        <f>C12+C44</f>
        <v>4226900</v>
      </c>
      <c r="D11" s="48">
        <f>D12+D44</f>
        <v>3864500</v>
      </c>
      <c r="E11" s="48">
        <f>E12+E44</f>
        <v>4052400</v>
      </c>
    </row>
    <row r="12" spans="1:5" ht="15.75" customHeight="1" x14ac:dyDescent="0.2">
      <c r="A12" s="46" t="s">
        <v>84</v>
      </c>
      <c r="B12" s="47" t="s">
        <v>85</v>
      </c>
      <c r="C12" s="48">
        <f>C13+C17+C27+C33</f>
        <v>1517000</v>
      </c>
      <c r="D12" s="48">
        <f>D13+D17+D27+D33</f>
        <v>1671600</v>
      </c>
      <c r="E12" s="48">
        <f>E13+E17+E27+E33</f>
        <v>1952500</v>
      </c>
    </row>
    <row r="13" spans="1:5" ht="15" customHeight="1" x14ac:dyDescent="0.2">
      <c r="A13" s="46" t="s">
        <v>86</v>
      </c>
      <c r="B13" s="47" t="s">
        <v>87</v>
      </c>
      <c r="C13" s="49">
        <f>C14</f>
        <v>353000</v>
      </c>
      <c r="D13" s="49">
        <f>D15</f>
        <v>369000</v>
      </c>
      <c r="E13" s="49">
        <f>E15</f>
        <v>385000</v>
      </c>
    </row>
    <row r="14" spans="1:5" ht="12" customHeight="1" x14ac:dyDescent="0.2">
      <c r="A14" s="46" t="s">
        <v>88</v>
      </c>
      <c r="B14" s="47" t="s">
        <v>89</v>
      </c>
      <c r="C14" s="49">
        <f>C15</f>
        <v>353000</v>
      </c>
      <c r="D14" s="49">
        <f>D15</f>
        <v>369000</v>
      </c>
      <c r="E14" s="49">
        <f>E15</f>
        <v>385000</v>
      </c>
    </row>
    <row r="15" spans="1:5" ht="72.75" customHeight="1" x14ac:dyDescent="0.2">
      <c r="A15" s="46" t="s">
        <v>90</v>
      </c>
      <c r="B15" s="47" t="s">
        <v>91</v>
      </c>
      <c r="C15" s="49">
        <f>C16</f>
        <v>353000</v>
      </c>
      <c r="D15" s="49">
        <f>D16</f>
        <v>369000</v>
      </c>
      <c r="E15" s="49">
        <f>E16</f>
        <v>385000</v>
      </c>
    </row>
    <row r="16" spans="1:5" ht="81.75" customHeight="1" x14ac:dyDescent="0.2">
      <c r="A16" s="46" t="s">
        <v>90</v>
      </c>
      <c r="B16" s="47" t="s">
        <v>92</v>
      </c>
      <c r="C16" s="49">
        <v>353000</v>
      </c>
      <c r="D16" s="49">
        <v>369000</v>
      </c>
      <c r="E16" s="50">
        <v>385000</v>
      </c>
    </row>
    <row r="17" spans="1:5" s="255" customFormat="1" ht="40.5" customHeight="1" x14ac:dyDescent="0.2">
      <c r="A17" s="256" t="s">
        <v>93</v>
      </c>
      <c r="B17" s="257" t="s">
        <v>94</v>
      </c>
      <c r="C17" s="48">
        <f>C18</f>
        <v>481000</v>
      </c>
      <c r="D17" s="48">
        <f>D18</f>
        <v>618100</v>
      </c>
      <c r="E17" s="48">
        <f>E18</f>
        <v>881500</v>
      </c>
    </row>
    <row r="18" spans="1:5" ht="36" customHeight="1" x14ac:dyDescent="0.2">
      <c r="A18" s="46" t="s">
        <v>95</v>
      </c>
      <c r="B18" s="47" t="s">
        <v>96</v>
      </c>
      <c r="C18" s="49">
        <f>C20+C22+C24+C26</f>
        <v>481000</v>
      </c>
      <c r="D18" s="49">
        <f>D20+D22+D24+D26</f>
        <v>618100</v>
      </c>
      <c r="E18" s="49">
        <f>E20+E22+E24+E26</f>
        <v>881500</v>
      </c>
    </row>
    <row r="19" spans="1:5" ht="73.5" customHeight="1" x14ac:dyDescent="0.2">
      <c r="A19" s="46" t="s">
        <v>252</v>
      </c>
      <c r="B19" s="47" t="s">
        <v>244</v>
      </c>
      <c r="C19" s="49">
        <f>C20</f>
        <v>174400</v>
      </c>
      <c r="D19" s="49">
        <v>234300</v>
      </c>
      <c r="E19" s="50">
        <v>333500</v>
      </c>
    </row>
    <row r="20" spans="1:5" ht="119.25" customHeight="1" x14ac:dyDescent="0.2">
      <c r="A20" s="46" t="s">
        <v>253</v>
      </c>
      <c r="B20" s="47" t="s">
        <v>243</v>
      </c>
      <c r="C20" s="49">
        <v>174400</v>
      </c>
      <c r="D20" s="49">
        <v>234300</v>
      </c>
      <c r="E20" s="50">
        <v>333500</v>
      </c>
    </row>
    <row r="21" spans="1:5" ht="87.75" customHeight="1" x14ac:dyDescent="0.2">
      <c r="A21" s="46" t="s">
        <v>254</v>
      </c>
      <c r="B21" s="47" t="s">
        <v>245</v>
      </c>
      <c r="C21" s="49">
        <f>C22</f>
        <v>1200</v>
      </c>
      <c r="D21" s="49">
        <v>1500</v>
      </c>
      <c r="E21" s="50">
        <v>2100</v>
      </c>
    </row>
    <row r="22" spans="1:5" ht="134.25" customHeight="1" x14ac:dyDescent="0.2">
      <c r="A22" s="46" t="s">
        <v>255</v>
      </c>
      <c r="B22" s="47" t="s">
        <v>242</v>
      </c>
      <c r="C22" s="49">
        <v>1200</v>
      </c>
      <c r="D22" s="49">
        <v>1500</v>
      </c>
      <c r="E22" s="50">
        <v>2100</v>
      </c>
    </row>
    <row r="23" spans="1:5" ht="81.75" customHeight="1" x14ac:dyDescent="0.2">
      <c r="A23" s="46" t="s">
        <v>256</v>
      </c>
      <c r="B23" s="47" t="s">
        <v>246</v>
      </c>
      <c r="C23" s="49">
        <f>C24</f>
        <v>337800</v>
      </c>
      <c r="D23" s="49">
        <v>461200</v>
      </c>
      <c r="E23" s="50">
        <v>655700</v>
      </c>
    </row>
    <row r="24" spans="1:5" ht="117" customHeight="1" x14ac:dyDescent="0.2">
      <c r="A24" s="46" t="s">
        <v>257</v>
      </c>
      <c r="B24" s="47" t="s">
        <v>241</v>
      </c>
      <c r="C24" s="49">
        <v>337800</v>
      </c>
      <c r="D24" s="49">
        <v>461200</v>
      </c>
      <c r="E24" s="50">
        <v>655700</v>
      </c>
    </row>
    <row r="25" spans="1:5" ht="75" customHeight="1" x14ac:dyDescent="0.2">
      <c r="A25" s="46" t="s">
        <v>258</v>
      </c>
      <c r="B25" s="47" t="s">
        <v>247</v>
      </c>
      <c r="C25" s="49">
        <f>C26</f>
        <v>-32400</v>
      </c>
      <c r="D25" s="49">
        <v>-78900</v>
      </c>
      <c r="E25" s="50">
        <v>-109800</v>
      </c>
    </row>
    <row r="26" spans="1:5" ht="106.5" customHeight="1" x14ac:dyDescent="0.2">
      <c r="A26" s="46" t="s">
        <v>259</v>
      </c>
      <c r="B26" s="47" t="s">
        <v>240</v>
      </c>
      <c r="C26" s="49">
        <v>-32400</v>
      </c>
      <c r="D26" s="49">
        <v>-78900</v>
      </c>
      <c r="E26" s="50">
        <v>-109800</v>
      </c>
    </row>
    <row r="27" spans="1:5" s="255" customFormat="1" ht="17.25" customHeight="1" x14ac:dyDescent="0.2">
      <c r="A27" s="210" t="s">
        <v>97</v>
      </c>
      <c r="B27" s="254" t="s">
        <v>98</v>
      </c>
      <c r="C27" s="48">
        <f>C28+C30</f>
        <v>36000</v>
      </c>
      <c r="D27" s="48">
        <f>D28+D30</f>
        <v>37500</v>
      </c>
      <c r="E27" s="48">
        <f>E28+E30</f>
        <v>39000</v>
      </c>
    </row>
    <row r="28" spans="1:5" ht="27" customHeight="1" x14ac:dyDescent="0.2">
      <c r="A28" s="46" t="s">
        <v>147</v>
      </c>
      <c r="B28" s="47" t="s">
        <v>149</v>
      </c>
      <c r="C28" s="49">
        <f>C29</f>
        <v>4000</v>
      </c>
      <c r="D28" s="49">
        <f>D29</f>
        <v>4000</v>
      </c>
      <c r="E28" s="49">
        <f>E29</f>
        <v>4000</v>
      </c>
    </row>
    <row r="29" spans="1:5" ht="37.5" customHeight="1" x14ac:dyDescent="0.2">
      <c r="A29" s="46" t="s">
        <v>148</v>
      </c>
      <c r="B29" s="47" t="s">
        <v>234</v>
      </c>
      <c r="C29" s="49">
        <v>4000</v>
      </c>
      <c r="D29" s="49">
        <v>4000</v>
      </c>
      <c r="E29" s="49">
        <v>4000</v>
      </c>
    </row>
    <row r="30" spans="1:5" ht="21" customHeight="1" x14ac:dyDescent="0.2">
      <c r="A30" s="46" t="s">
        <v>99</v>
      </c>
      <c r="B30" s="47" t="s">
        <v>100</v>
      </c>
      <c r="C30" s="49">
        <f t="shared" ref="C30:E31" si="0">C31</f>
        <v>32000</v>
      </c>
      <c r="D30" s="49">
        <f t="shared" si="0"/>
        <v>33500</v>
      </c>
      <c r="E30" s="49">
        <f t="shared" si="0"/>
        <v>35000</v>
      </c>
    </row>
    <row r="31" spans="1:5" ht="26.25" customHeight="1" x14ac:dyDescent="0.2">
      <c r="A31" s="46" t="s">
        <v>99</v>
      </c>
      <c r="B31" s="47" t="s">
        <v>101</v>
      </c>
      <c r="C31" s="49">
        <f t="shared" si="0"/>
        <v>32000</v>
      </c>
      <c r="D31" s="49">
        <f t="shared" si="0"/>
        <v>33500</v>
      </c>
      <c r="E31" s="49">
        <f t="shared" si="0"/>
        <v>35000</v>
      </c>
    </row>
    <row r="32" spans="1:5" ht="23.25" customHeight="1" x14ac:dyDescent="0.2">
      <c r="A32" s="46" t="s">
        <v>102</v>
      </c>
      <c r="B32" s="47" t="s">
        <v>103</v>
      </c>
      <c r="C32" s="49">
        <v>32000</v>
      </c>
      <c r="D32" s="49">
        <v>33500</v>
      </c>
      <c r="E32" s="50">
        <v>35000</v>
      </c>
    </row>
    <row r="33" spans="1:5" s="255" customFormat="1" ht="15" customHeight="1" x14ac:dyDescent="0.2">
      <c r="A33" s="210" t="s">
        <v>104</v>
      </c>
      <c r="B33" s="254" t="s">
        <v>105</v>
      </c>
      <c r="C33" s="48">
        <f>C35+C37</f>
        <v>647000</v>
      </c>
      <c r="D33" s="48">
        <f>D35+D37</f>
        <v>647000</v>
      </c>
      <c r="E33" s="48">
        <f>E35+E37</f>
        <v>647000</v>
      </c>
    </row>
    <row r="34" spans="1:5" ht="18" customHeight="1" x14ac:dyDescent="0.2">
      <c r="A34" s="46" t="s">
        <v>106</v>
      </c>
      <c r="B34" s="47" t="s">
        <v>107</v>
      </c>
      <c r="C34" s="49">
        <f t="shared" ref="C34:E35" si="1">C35</f>
        <v>52000</v>
      </c>
      <c r="D34" s="49">
        <f t="shared" si="1"/>
        <v>52000</v>
      </c>
      <c r="E34" s="49">
        <f t="shared" si="1"/>
        <v>52000</v>
      </c>
    </row>
    <row r="35" spans="1:5" ht="48.75" customHeight="1" x14ac:dyDescent="0.2">
      <c r="A35" s="46" t="s">
        <v>108</v>
      </c>
      <c r="B35" s="47" t="s">
        <v>109</v>
      </c>
      <c r="C35" s="49">
        <f t="shared" si="1"/>
        <v>52000</v>
      </c>
      <c r="D35" s="49">
        <f t="shared" si="1"/>
        <v>52000</v>
      </c>
      <c r="E35" s="49">
        <f t="shared" si="1"/>
        <v>52000</v>
      </c>
    </row>
    <row r="36" spans="1:5" ht="47.25" customHeight="1" x14ac:dyDescent="0.2">
      <c r="A36" s="46" t="s">
        <v>110</v>
      </c>
      <c r="B36" s="47" t="s">
        <v>111</v>
      </c>
      <c r="C36" s="49">
        <v>52000</v>
      </c>
      <c r="D36" s="49">
        <v>52000</v>
      </c>
      <c r="E36" s="50">
        <v>52000</v>
      </c>
    </row>
    <row r="37" spans="1:5" ht="15" customHeight="1" x14ac:dyDescent="0.2">
      <c r="A37" s="46" t="s">
        <v>112</v>
      </c>
      <c r="B37" s="47" t="s">
        <v>113</v>
      </c>
      <c r="C37" s="49">
        <f>C38+C41</f>
        <v>595000</v>
      </c>
      <c r="D37" s="49">
        <f>D38+D41</f>
        <v>595000</v>
      </c>
      <c r="E37" s="49">
        <f>E38+E41</f>
        <v>595000</v>
      </c>
    </row>
    <row r="38" spans="1:5" ht="13.5" customHeight="1" x14ac:dyDescent="0.2">
      <c r="A38" s="46" t="s">
        <v>114</v>
      </c>
      <c r="B38" s="47" t="s">
        <v>115</v>
      </c>
      <c r="C38" s="49">
        <f>C39</f>
        <v>44000</v>
      </c>
      <c r="D38" s="49">
        <f>D40</f>
        <v>44000</v>
      </c>
      <c r="E38" s="49">
        <f>E39</f>
        <v>44000</v>
      </c>
    </row>
    <row r="39" spans="1:5" ht="45.75" customHeight="1" x14ac:dyDescent="0.2">
      <c r="A39" s="46" t="s">
        <v>116</v>
      </c>
      <c r="B39" s="47" t="s">
        <v>117</v>
      </c>
      <c r="C39" s="49">
        <f>C40</f>
        <v>44000</v>
      </c>
      <c r="D39" s="49">
        <f>D40</f>
        <v>44000</v>
      </c>
      <c r="E39" s="49">
        <f>E40</f>
        <v>44000</v>
      </c>
    </row>
    <row r="40" spans="1:5" ht="66" customHeight="1" x14ac:dyDescent="0.2">
      <c r="A40" s="46" t="s">
        <v>118</v>
      </c>
      <c r="B40" s="47" t="s">
        <v>119</v>
      </c>
      <c r="C40" s="49">
        <v>44000</v>
      </c>
      <c r="D40" s="49">
        <v>44000</v>
      </c>
      <c r="E40" s="49">
        <v>44000</v>
      </c>
    </row>
    <row r="41" spans="1:5" ht="13.5" customHeight="1" x14ac:dyDescent="0.2">
      <c r="A41" s="46" t="s">
        <v>120</v>
      </c>
      <c r="B41" s="47" t="s">
        <v>121</v>
      </c>
      <c r="C41" s="49">
        <f t="shared" ref="C41:E42" si="2">C42</f>
        <v>551000</v>
      </c>
      <c r="D41" s="49">
        <f t="shared" si="2"/>
        <v>551000</v>
      </c>
      <c r="E41" s="49">
        <f t="shared" si="2"/>
        <v>551000</v>
      </c>
    </row>
    <row r="42" spans="1:5" ht="45" customHeight="1" x14ac:dyDescent="0.2">
      <c r="A42" s="46" t="s">
        <v>122</v>
      </c>
      <c r="B42" s="47" t="s">
        <v>123</v>
      </c>
      <c r="C42" s="49">
        <f t="shared" si="2"/>
        <v>551000</v>
      </c>
      <c r="D42" s="49">
        <f t="shared" si="2"/>
        <v>551000</v>
      </c>
      <c r="E42" s="49">
        <f t="shared" si="2"/>
        <v>551000</v>
      </c>
    </row>
    <row r="43" spans="1:5" ht="63.75" customHeight="1" x14ac:dyDescent="0.2">
      <c r="A43" s="46" t="s">
        <v>124</v>
      </c>
      <c r="B43" s="47" t="s">
        <v>125</v>
      </c>
      <c r="C43" s="49">
        <v>551000</v>
      </c>
      <c r="D43" s="49">
        <v>551000</v>
      </c>
      <c r="E43" s="49">
        <v>551000</v>
      </c>
    </row>
    <row r="44" spans="1:5" s="255" customFormat="1" ht="17.25" customHeight="1" x14ac:dyDescent="0.2">
      <c r="A44" s="210" t="s">
        <v>126</v>
      </c>
      <c r="B44" s="254" t="s">
        <v>127</v>
      </c>
      <c r="C44" s="48">
        <f>C45</f>
        <v>2709900</v>
      </c>
      <c r="D44" s="48">
        <f>D45</f>
        <v>2192900</v>
      </c>
      <c r="E44" s="48">
        <f>E45</f>
        <v>2099900</v>
      </c>
    </row>
    <row r="45" spans="1:5" ht="33.75" customHeight="1" x14ac:dyDescent="0.2">
      <c r="A45" s="46" t="s">
        <v>128</v>
      </c>
      <c r="B45" s="47" t="s">
        <v>129</v>
      </c>
      <c r="C45" s="49">
        <f>C46+C51</f>
        <v>2709900</v>
      </c>
      <c r="D45" s="49">
        <f>D46</f>
        <v>2192900</v>
      </c>
      <c r="E45" s="49">
        <f>E46</f>
        <v>2099900</v>
      </c>
    </row>
    <row r="46" spans="1:5" ht="23.25" customHeight="1" x14ac:dyDescent="0.2">
      <c r="A46" s="46" t="s">
        <v>130</v>
      </c>
      <c r="B46" s="47" t="s">
        <v>216</v>
      </c>
      <c r="C46" s="51">
        <f>C47+C49</f>
        <v>2620000</v>
      </c>
      <c r="D46" s="49">
        <f>D47+D51</f>
        <v>2192900</v>
      </c>
      <c r="E46" s="49">
        <f>E47+E51</f>
        <v>2099900</v>
      </c>
    </row>
    <row r="47" spans="1:5" ht="22.5" customHeight="1" x14ac:dyDescent="0.2">
      <c r="A47" s="46" t="s">
        <v>131</v>
      </c>
      <c r="B47" s="47" t="s">
        <v>217</v>
      </c>
      <c r="C47" s="51">
        <f>C48</f>
        <v>2170000</v>
      </c>
      <c r="D47" s="49">
        <f>D48+D49</f>
        <v>2103000</v>
      </c>
      <c r="E47" s="49">
        <f>E48+E49</f>
        <v>2010000</v>
      </c>
    </row>
    <row r="48" spans="1:5" ht="25.5" customHeight="1" x14ac:dyDescent="0.2">
      <c r="A48" s="46" t="s">
        <v>132</v>
      </c>
      <c r="B48" s="47" t="s">
        <v>218</v>
      </c>
      <c r="C48" s="51">
        <v>2170000</v>
      </c>
      <c r="D48" s="49">
        <v>2103000</v>
      </c>
      <c r="E48" s="50">
        <v>2010000</v>
      </c>
    </row>
    <row r="49" spans="1:5" ht="36" customHeight="1" x14ac:dyDescent="0.2">
      <c r="A49" s="46" t="s">
        <v>133</v>
      </c>
      <c r="B49" s="47" t="s">
        <v>219</v>
      </c>
      <c r="C49" s="51">
        <f>C50</f>
        <v>450000</v>
      </c>
      <c r="D49" s="49">
        <f>D50</f>
        <v>0</v>
      </c>
      <c r="E49" s="49">
        <f>E50</f>
        <v>0</v>
      </c>
    </row>
    <row r="50" spans="1:5" ht="44.25" customHeight="1" x14ac:dyDescent="0.2">
      <c r="A50" s="46" t="s">
        <v>134</v>
      </c>
      <c r="B50" s="47" t="s">
        <v>220</v>
      </c>
      <c r="C50" s="51">
        <v>450000</v>
      </c>
      <c r="D50" s="49">
        <v>0</v>
      </c>
      <c r="E50" s="49">
        <v>0</v>
      </c>
    </row>
    <row r="51" spans="1:5" ht="23.25" customHeight="1" x14ac:dyDescent="0.2">
      <c r="A51" s="46" t="s">
        <v>135</v>
      </c>
      <c r="B51" s="47" t="s">
        <v>221</v>
      </c>
      <c r="C51" s="49">
        <f>C52+C54</f>
        <v>89900</v>
      </c>
      <c r="D51" s="49">
        <v>89900</v>
      </c>
      <c r="E51" s="49">
        <f>E54</f>
        <v>89900</v>
      </c>
    </row>
    <row r="52" spans="1:5" ht="24.75" customHeight="1" x14ac:dyDescent="0.2">
      <c r="A52" s="46" t="s">
        <v>136</v>
      </c>
      <c r="B52" s="47" t="s">
        <v>222</v>
      </c>
      <c r="C52" s="49">
        <v>0</v>
      </c>
      <c r="D52" s="49">
        <v>0</v>
      </c>
      <c r="E52" s="49">
        <v>0</v>
      </c>
    </row>
    <row r="53" spans="1:5" ht="33.75" customHeight="1" x14ac:dyDescent="0.2">
      <c r="A53" s="46" t="s">
        <v>137</v>
      </c>
      <c r="B53" s="47" t="s">
        <v>223</v>
      </c>
      <c r="C53" s="49">
        <v>0</v>
      </c>
      <c r="D53" s="49">
        <v>0</v>
      </c>
      <c r="E53" s="49">
        <v>0</v>
      </c>
    </row>
    <row r="54" spans="1:5" ht="36" customHeight="1" x14ac:dyDescent="0.2">
      <c r="A54" s="46" t="s">
        <v>138</v>
      </c>
      <c r="B54" s="47" t="s">
        <v>224</v>
      </c>
      <c r="C54" s="49">
        <v>89900</v>
      </c>
      <c r="D54" s="49">
        <v>89900</v>
      </c>
      <c r="E54" s="49">
        <f>E55</f>
        <v>89900</v>
      </c>
    </row>
    <row r="55" spans="1:5" ht="42" customHeight="1" x14ac:dyDescent="0.2">
      <c r="A55" s="46" t="s">
        <v>139</v>
      </c>
      <c r="B55" s="47" t="s">
        <v>225</v>
      </c>
      <c r="C55" s="49">
        <v>89900</v>
      </c>
      <c r="D55" s="49">
        <v>89900</v>
      </c>
      <c r="E55" s="50">
        <v>89900</v>
      </c>
    </row>
    <row r="56" spans="1:5" ht="17.25" customHeight="1" x14ac:dyDescent="0.2">
      <c r="A56" s="46" t="s">
        <v>140</v>
      </c>
      <c r="B56" s="47" t="s">
        <v>226</v>
      </c>
      <c r="C56" s="49">
        <f>C57</f>
        <v>0</v>
      </c>
      <c r="D56" s="49">
        <v>0</v>
      </c>
      <c r="E56" s="49">
        <v>0</v>
      </c>
    </row>
    <row r="57" spans="1:5" ht="22.5" customHeight="1" x14ac:dyDescent="0.2">
      <c r="A57" s="46" t="s">
        <v>141</v>
      </c>
      <c r="B57" s="47" t="s">
        <v>227</v>
      </c>
      <c r="C57" s="49">
        <f>C58</f>
        <v>0</v>
      </c>
      <c r="D57" s="49">
        <v>0</v>
      </c>
      <c r="E57" s="49">
        <v>0</v>
      </c>
    </row>
    <row r="58" spans="1:5" ht="33" customHeight="1" x14ac:dyDescent="0.2">
      <c r="A58" s="46" t="s">
        <v>142</v>
      </c>
      <c r="B58" s="47" t="s">
        <v>228</v>
      </c>
      <c r="C58" s="49">
        <v>0</v>
      </c>
      <c r="D58" s="49">
        <v>0</v>
      </c>
      <c r="E58" s="50">
        <v>0</v>
      </c>
    </row>
  </sheetData>
  <mergeCells count="1">
    <mergeCell ref="A6:E6"/>
  </mergeCells>
  <phoneticPr fontId="9" type="noConversion"/>
  <pageMargins left="0.82677165354330717" right="0.23622047244094491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70" zoomScaleNormal="70" workbookViewId="0"/>
  </sheetViews>
  <sheetFormatPr defaultRowHeight="12.75" x14ac:dyDescent="0.2"/>
  <cols>
    <col min="1" max="1" width="11.140625" customWidth="1"/>
    <col min="2" max="2" width="72.140625" customWidth="1"/>
    <col min="3" max="3" width="19.28515625" customWidth="1"/>
    <col min="4" max="4" width="16" hidden="1" customWidth="1"/>
    <col min="5" max="5" width="15.85546875" hidden="1" customWidth="1"/>
    <col min="6" max="7" width="17.7109375" customWidth="1"/>
  </cols>
  <sheetData>
    <row r="1" spans="1:7" ht="18.75" x14ac:dyDescent="0.3">
      <c r="B1" s="1" t="s">
        <v>23</v>
      </c>
      <c r="C1" s="1" t="s">
        <v>237</v>
      </c>
      <c r="D1" s="1"/>
      <c r="E1" s="1"/>
    </row>
    <row r="2" spans="1:7" ht="18.75" x14ac:dyDescent="0.3">
      <c r="B2" s="1" t="s">
        <v>24</v>
      </c>
      <c r="C2" s="1" t="s">
        <v>273</v>
      </c>
      <c r="D2" s="1"/>
      <c r="E2" s="1"/>
    </row>
    <row r="3" spans="1:7" ht="18.75" x14ac:dyDescent="0.3">
      <c r="B3" s="1"/>
      <c r="C3" s="1" t="s">
        <v>73</v>
      </c>
      <c r="D3" s="1"/>
      <c r="E3" s="1"/>
    </row>
    <row r="4" spans="1:7" ht="18.75" x14ac:dyDescent="0.3">
      <c r="A4" s="14"/>
      <c r="B4" s="1" t="s">
        <v>25</v>
      </c>
      <c r="C4" s="2"/>
      <c r="D4" s="1"/>
      <c r="E4" s="1"/>
    </row>
    <row r="5" spans="1:7" ht="15.75" x14ac:dyDescent="0.25">
      <c r="C5" s="15"/>
      <c r="D5" s="16"/>
      <c r="E5" s="16"/>
    </row>
    <row r="6" spans="1:7" ht="15.75" x14ac:dyDescent="0.25">
      <c r="C6" s="15"/>
      <c r="D6" s="15"/>
      <c r="E6" s="15"/>
    </row>
    <row r="7" spans="1:7" ht="43.5" customHeight="1" x14ac:dyDescent="0.3">
      <c r="A7" s="281" t="s">
        <v>146</v>
      </c>
      <c r="B7" s="282"/>
      <c r="C7" s="282"/>
      <c r="D7" s="282"/>
      <c r="E7" s="282"/>
    </row>
    <row r="8" spans="1:7" ht="37.5" customHeight="1" x14ac:dyDescent="0.2">
      <c r="A8" s="287" t="s">
        <v>72</v>
      </c>
      <c r="B8" s="287"/>
      <c r="C8" s="287"/>
      <c r="D8" s="287"/>
      <c r="E8" s="287"/>
      <c r="G8" t="s">
        <v>232</v>
      </c>
    </row>
    <row r="9" spans="1:7" ht="18.75" x14ac:dyDescent="0.3">
      <c r="A9" s="17" t="s">
        <v>66</v>
      </c>
      <c r="B9" s="18" t="s">
        <v>67</v>
      </c>
      <c r="C9" s="5" t="s">
        <v>143</v>
      </c>
      <c r="D9" s="5" t="s">
        <v>70</v>
      </c>
      <c r="E9" s="5" t="s">
        <v>71</v>
      </c>
      <c r="F9" s="212" t="s">
        <v>144</v>
      </c>
      <c r="G9" s="213" t="s">
        <v>145</v>
      </c>
    </row>
    <row r="10" spans="1:7" ht="18.75" x14ac:dyDescent="0.3">
      <c r="A10" s="19" t="s">
        <v>26</v>
      </c>
      <c r="B10" s="20" t="s">
        <v>27</v>
      </c>
      <c r="C10" s="258">
        <f>C11+C13+C14+C18</f>
        <v>1824767.79</v>
      </c>
      <c r="D10" s="258" t="e">
        <f>D11+D12+D13+D14+#REF!</f>
        <v>#REF!</v>
      </c>
      <c r="E10" s="258" t="e">
        <f>E11+E12+E13+E14+#REF!</f>
        <v>#REF!</v>
      </c>
      <c r="F10" s="259">
        <f>F11+F13+F14</f>
        <v>1663084</v>
      </c>
      <c r="G10" s="259">
        <f>G11+G13+G14</f>
        <v>1663084</v>
      </c>
    </row>
    <row r="11" spans="1:7" ht="45.75" customHeight="1" x14ac:dyDescent="0.3">
      <c r="A11" s="21" t="s">
        <v>28</v>
      </c>
      <c r="B11" s="22" t="s">
        <v>29</v>
      </c>
      <c r="C11" s="260">
        <v>497000</v>
      </c>
      <c r="D11" s="260"/>
      <c r="E11" s="260"/>
      <c r="F11" s="260">
        <v>497000</v>
      </c>
      <c r="G11" s="261">
        <v>497000</v>
      </c>
    </row>
    <row r="12" spans="1:7" ht="56.25" x14ac:dyDescent="0.3">
      <c r="A12" s="21" t="s">
        <v>58</v>
      </c>
      <c r="B12" s="22" t="s">
        <v>57</v>
      </c>
      <c r="C12" s="262"/>
      <c r="D12" s="262"/>
      <c r="E12" s="262"/>
      <c r="F12" s="260"/>
      <c r="G12" s="261"/>
    </row>
    <row r="13" spans="1:7" ht="80.25" customHeight="1" x14ac:dyDescent="0.3">
      <c r="A13" s="21" t="s">
        <v>30</v>
      </c>
      <c r="B13" s="22" t="s">
        <v>31</v>
      </c>
      <c r="C13" s="260">
        <v>1313302.79</v>
      </c>
      <c r="D13" s="260"/>
      <c r="E13" s="260"/>
      <c r="F13" s="260">
        <v>1152300</v>
      </c>
      <c r="G13" s="261">
        <v>1152300</v>
      </c>
    </row>
    <row r="14" spans="1:7" ht="64.5" customHeight="1" x14ac:dyDescent="0.3">
      <c r="A14" s="21" t="s">
        <v>211</v>
      </c>
      <c r="B14" s="22" t="s">
        <v>248</v>
      </c>
      <c r="C14" s="260">
        <v>13784</v>
      </c>
      <c r="D14" s="262"/>
      <c r="E14" s="262"/>
      <c r="F14" s="260">
        <v>13784</v>
      </c>
      <c r="G14" s="260">
        <v>13784</v>
      </c>
    </row>
    <row r="15" spans="1:7" ht="18.75" hidden="1" x14ac:dyDescent="0.3">
      <c r="A15" s="21" t="s">
        <v>59</v>
      </c>
      <c r="B15" s="23" t="s">
        <v>32</v>
      </c>
      <c r="C15" s="260"/>
      <c r="D15" s="260"/>
      <c r="E15" s="260"/>
      <c r="F15" s="263"/>
      <c r="G15" s="264"/>
    </row>
    <row r="16" spans="1:7" ht="18.75" hidden="1" x14ac:dyDescent="0.3">
      <c r="A16" s="19" t="s">
        <v>33</v>
      </c>
      <c r="B16" s="20" t="s">
        <v>34</v>
      </c>
      <c r="C16" s="259"/>
      <c r="D16" s="259"/>
      <c r="E16" s="259"/>
      <c r="F16" s="263"/>
      <c r="G16" s="264"/>
    </row>
    <row r="17" spans="1:7" ht="18.75" hidden="1" x14ac:dyDescent="0.3">
      <c r="A17" s="21" t="s">
        <v>35</v>
      </c>
      <c r="B17" s="23" t="s">
        <v>36</v>
      </c>
      <c r="C17" s="260"/>
      <c r="D17" s="265"/>
      <c r="E17" s="265"/>
      <c r="F17" s="263"/>
      <c r="G17" s="264"/>
    </row>
    <row r="18" spans="1:7" ht="18.75" x14ac:dyDescent="0.3">
      <c r="A18" s="21" t="s">
        <v>59</v>
      </c>
      <c r="B18" s="22" t="s">
        <v>32</v>
      </c>
      <c r="C18" s="260">
        <v>681</v>
      </c>
      <c r="D18" s="262"/>
      <c r="E18" s="262"/>
      <c r="F18" s="263">
        <v>0</v>
      </c>
      <c r="G18" s="264">
        <v>0</v>
      </c>
    </row>
    <row r="19" spans="1:7" s="35" customFormat="1" ht="18.75" x14ac:dyDescent="0.3">
      <c r="A19" s="34" t="s">
        <v>33</v>
      </c>
      <c r="B19" s="25" t="s">
        <v>34</v>
      </c>
      <c r="C19" s="259">
        <f>C20</f>
        <v>89900</v>
      </c>
      <c r="D19" s="258">
        <f>D20</f>
        <v>0</v>
      </c>
      <c r="E19" s="258">
        <f>E20</f>
        <v>0</v>
      </c>
      <c r="F19" s="259">
        <f>F20</f>
        <v>89900</v>
      </c>
      <c r="G19" s="266">
        <f>G20</f>
        <v>89900</v>
      </c>
    </row>
    <row r="20" spans="1:7" s="32" customFormat="1" ht="18.75" x14ac:dyDescent="0.3">
      <c r="A20" s="21" t="s">
        <v>35</v>
      </c>
      <c r="B20" s="33" t="s">
        <v>36</v>
      </c>
      <c r="C20" s="260">
        <v>89900</v>
      </c>
      <c r="D20" s="260"/>
      <c r="E20" s="260"/>
      <c r="F20" s="260">
        <v>89900</v>
      </c>
      <c r="G20" s="261">
        <v>89900</v>
      </c>
    </row>
    <row r="21" spans="1:7" ht="37.5" x14ac:dyDescent="0.3">
      <c r="A21" s="19" t="s">
        <v>37</v>
      </c>
      <c r="B21" s="24" t="s">
        <v>38</v>
      </c>
      <c r="C21" s="267">
        <f>C22+C23</f>
        <v>166086.31</v>
      </c>
      <c r="D21" s="267" t="e">
        <f>#REF!+D22</f>
        <v>#REF!</v>
      </c>
      <c r="E21" s="267" t="e">
        <f>#REF!+E22</f>
        <v>#REF!</v>
      </c>
      <c r="F21" s="259">
        <f>F22+F23</f>
        <v>55000</v>
      </c>
      <c r="G21" s="266">
        <f>G22+G23</f>
        <v>55000</v>
      </c>
    </row>
    <row r="22" spans="1:7" ht="18.75" x14ac:dyDescent="0.3">
      <c r="A22" s="21" t="s">
        <v>39</v>
      </c>
      <c r="B22" s="23" t="s">
        <v>40</v>
      </c>
      <c r="C22" s="268">
        <v>146086.31</v>
      </c>
      <c r="D22" s="268"/>
      <c r="E22" s="268"/>
      <c r="F22" s="260">
        <v>35000</v>
      </c>
      <c r="G22" s="261">
        <v>35000</v>
      </c>
    </row>
    <row r="23" spans="1:7" ht="37.5" x14ac:dyDescent="0.3">
      <c r="A23" s="21" t="s">
        <v>229</v>
      </c>
      <c r="B23" s="23" t="s">
        <v>230</v>
      </c>
      <c r="C23" s="268">
        <v>20000</v>
      </c>
      <c r="D23" s="268"/>
      <c r="E23" s="268"/>
      <c r="F23" s="260">
        <v>20000</v>
      </c>
      <c r="G23" s="261">
        <v>20000</v>
      </c>
    </row>
    <row r="24" spans="1:7" ht="18.75" x14ac:dyDescent="0.3">
      <c r="A24" s="19" t="s">
        <v>62</v>
      </c>
      <c r="B24" s="20" t="s">
        <v>60</v>
      </c>
      <c r="C24" s="267">
        <f>C25+C26</f>
        <v>571287.15</v>
      </c>
      <c r="D24" s="267">
        <f>D25+D26</f>
        <v>0</v>
      </c>
      <c r="E24" s="267">
        <f>E25+E26</f>
        <v>0</v>
      </c>
      <c r="F24" s="259">
        <f>F25</f>
        <v>618100</v>
      </c>
      <c r="G24" s="266">
        <f>G25</f>
        <v>881500</v>
      </c>
    </row>
    <row r="25" spans="1:7" s="31" customFormat="1" ht="18.75" x14ac:dyDescent="0.3">
      <c r="A25" s="29" t="s">
        <v>65</v>
      </c>
      <c r="B25" s="30" t="s">
        <v>74</v>
      </c>
      <c r="C25" s="269">
        <v>571287.15</v>
      </c>
      <c r="D25" s="269"/>
      <c r="E25" s="269"/>
      <c r="F25" s="260">
        <v>618100</v>
      </c>
      <c r="G25" s="261">
        <v>881500</v>
      </c>
    </row>
    <row r="26" spans="1:7" ht="18.75" x14ac:dyDescent="0.3">
      <c r="A26" s="29" t="s">
        <v>63</v>
      </c>
      <c r="B26" s="30" t="s">
        <v>61</v>
      </c>
      <c r="C26" s="268"/>
      <c r="D26" s="268"/>
      <c r="E26" s="268"/>
      <c r="F26" s="260"/>
      <c r="G26" s="261"/>
    </row>
    <row r="27" spans="1:7" ht="18.75" x14ac:dyDescent="0.3">
      <c r="A27" s="19" t="s">
        <v>41</v>
      </c>
      <c r="B27" s="20" t="s">
        <v>42</v>
      </c>
      <c r="C27" s="267">
        <f>C28</f>
        <v>134745.9</v>
      </c>
      <c r="D27" s="267">
        <f>D28</f>
        <v>0</v>
      </c>
      <c r="E27" s="267">
        <f>E28</f>
        <v>0</v>
      </c>
      <c r="F27" s="259">
        <f>F28</f>
        <v>158016</v>
      </c>
      <c r="G27" s="266">
        <f>G28</f>
        <v>282516</v>
      </c>
    </row>
    <row r="28" spans="1:7" ht="18.75" x14ac:dyDescent="0.3">
      <c r="A28" s="29" t="s">
        <v>43</v>
      </c>
      <c r="B28" s="30" t="s">
        <v>44</v>
      </c>
      <c r="C28" s="270">
        <v>134745.9</v>
      </c>
      <c r="D28" s="270"/>
      <c r="E28" s="270"/>
      <c r="F28" s="263">
        <v>158016</v>
      </c>
      <c r="G28" s="264">
        <v>282516</v>
      </c>
    </row>
    <row r="29" spans="1:7" ht="18.75" x14ac:dyDescent="0.3">
      <c r="A29" s="19" t="s">
        <v>45</v>
      </c>
      <c r="B29" s="25" t="s">
        <v>213</v>
      </c>
      <c r="C29" s="267">
        <f>C30</f>
        <v>1730400</v>
      </c>
      <c r="D29" s="267">
        <f>D30</f>
        <v>0</v>
      </c>
      <c r="E29" s="267">
        <f>E30</f>
        <v>0</v>
      </c>
      <c r="F29" s="259">
        <f>F30</f>
        <v>1280400</v>
      </c>
      <c r="G29" s="259">
        <f>G30</f>
        <v>1080400</v>
      </c>
    </row>
    <row r="30" spans="1:7" ht="18.75" x14ac:dyDescent="0.3">
      <c r="A30" s="21" t="s">
        <v>46</v>
      </c>
      <c r="B30" s="23" t="s">
        <v>47</v>
      </c>
      <c r="C30" s="268">
        <v>1730400</v>
      </c>
      <c r="D30" s="268"/>
      <c r="E30" s="268"/>
      <c r="F30" s="260">
        <v>1280400</v>
      </c>
      <c r="G30" s="261">
        <v>1080400</v>
      </c>
    </row>
    <row r="31" spans="1:7" ht="18.75" x14ac:dyDescent="0.3">
      <c r="A31" s="19" t="s">
        <v>52</v>
      </c>
      <c r="B31" s="20" t="s">
        <v>53</v>
      </c>
      <c r="C31" s="267">
        <f>C32</f>
        <v>0</v>
      </c>
      <c r="D31" s="267">
        <f>D32</f>
        <v>0</v>
      </c>
      <c r="E31" s="267">
        <f>E32</f>
        <v>0</v>
      </c>
      <c r="F31" s="259">
        <v>0</v>
      </c>
      <c r="G31" s="266">
        <v>0</v>
      </c>
    </row>
    <row r="32" spans="1:7" ht="18.75" x14ac:dyDescent="0.3">
      <c r="A32" s="21" t="s">
        <v>54</v>
      </c>
      <c r="B32" s="23" t="s">
        <v>55</v>
      </c>
      <c r="C32" s="269">
        <v>0</v>
      </c>
      <c r="D32" s="269"/>
      <c r="E32" s="269"/>
      <c r="F32" s="263">
        <v>0</v>
      </c>
      <c r="G32" s="264">
        <v>0</v>
      </c>
    </row>
    <row r="33" spans="1:7" ht="18.75" x14ac:dyDescent="0.3">
      <c r="A33" s="19" t="s">
        <v>48</v>
      </c>
      <c r="B33" s="26" t="s">
        <v>49</v>
      </c>
      <c r="C33" s="267">
        <f>C34</f>
        <v>0</v>
      </c>
      <c r="D33" s="267">
        <f>D34</f>
        <v>0</v>
      </c>
      <c r="E33" s="267">
        <f>E34</f>
        <v>0</v>
      </c>
      <c r="F33" s="259">
        <v>0</v>
      </c>
      <c r="G33" s="266">
        <v>0</v>
      </c>
    </row>
    <row r="34" spans="1:7" ht="18.75" x14ac:dyDescent="0.3">
      <c r="A34" s="21" t="s">
        <v>50</v>
      </c>
      <c r="B34" s="27" t="s">
        <v>51</v>
      </c>
      <c r="C34" s="268"/>
      <c r="D34" s="268"/>
      <c r="E34" s="268"/>
      <c r="F34" s="260"/>
      <c r="G34" s="261"/>
    </row>
    <row r="35" spans="1:7" ht="18.75" x14ac:dyDescent="0.3">
      <c r="A35" s="28"/>
      <c r="B35" s="25" t="s">
        <v>56</v>
      </c>
      <c r="C35" s="271">
        <f>C10+C19+C21+C24+C29+C27</f>
        <v>4517187.1500000004</v>
      </c>
      <c r="D35" s="271" t="e">
        <f>D10+D17+D22+D27+#REF!+D29+D33+D31+D24+#REF!</f>
        <v>#REF!</v>
      </c>
      <c r="E35" s="271" t="e">
        <f>E10+E17+E22+E27+#REF!+E29+E33+E31+E24+#REF!</f>
        <v>#REF!</v>
      </c>
      <c r="F35" s="258">
        <f>F10+F19+F21+F24+F27+F29</f>
        <v>3864500</v>
      </c>
      <c r="G35" s="272">
        <f>G10+G19+G21+G24+G27+G29</f>
        <v>4052400</v>
      </c>
    </row>
  </sheetData>
  <mergeCells count="2">
    <mergeCell ref="A7:E7"/>
    <mergeCell ref="A8:E8"/>
  </mergeCells>
  <phoneticPr fontId="9" type="noConversion"/>
  <pageMargins left="0.78740157480314965" right="0" top="0.59055118110236227" bottom="0.19685039370078741" header="0" footer="0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K1" zoomScaleNormal="100" workbookViewId="0">
      <selection activeCell="R14" sqref="R14:S14"/>
    </sheetView>
  </sheetViews>
  <sheetFormatPr defaultRowHeight="15.75" x14ac:dyDescent="0.25"/>
  <cols>
    <col min="1" max="1" width="10" style="55" hidden="1" customWidth="1"/>
    <col min="2" max="3" width="10.28515625" style="55" hidden="1" customWidth="1"/>
    <col min="4" max="4" width="5.5703125" style="55" hidden="1" customWidth="1"/>
    <col min="5" max="8" width="10.28515625" style="55" hidden="1" customWidth="1"/>
    <col min="9" max="9" width="7" style="55" hidden="1" customWidth="1"/>
    <col min="10" max="10" width="9.5703125" style="55" hidden="1" customWidth="1"/>
    <col min="11" max="11" width="46" style="55" customWidth="1"/>
    <col min="12" max="12" width="5.28515625" style="55" customWidth="1"/>
    <col min="13" max="13" width="5.85546875" style="55" customWidth="1"/>
    <col min="14" max="14" width="6.42578125" style="55" customWidth="1"/>
    <col min="15" max="15" width="4.7109375" style="55" customWidth="1"/>
    <col min="16" max="16" width="4.85546875" style="55" customWidth="1"/>
    <col min="17" max="17" width="10.28515625" style="55" hidden="1" customWidth="1"/>
    <col min="18" max="18" width="9.140625" style="55"/>
    <col min="19" max="19" width="2.28515625" style="55" customWidth="1"/>
    <col min="20" max="20" width="8.85546875" style="55" customWidth="1"/>
    <col min="21" max="21" width="2" style="55" customWidth="1"/>
    <col min="22" max="22" width="12.140625" style="55" customWidth="1"/>
    <col min="23" max="16384" width="9.140625" style="55"/>
  </cols>
  <sheetData>
    <row r="1" spans="1:22" ht="18.75" customHeight="1" x14ac:dyDescent="0.25">
      <c r="A1" s="53"/>
      <c r="B1" s="53"/>
      <c r="C1" s="288"/>
      <c r="D1" s="288"/>
      <c r="E1" s="288"/>
      <c r="F1" s="288"/>
      <c r="G1" s="53"/>
      <c r="H1" s="288"/>
      <c r="I1" s="288"/>
      <c r="J1" s="288"/>
      <c r="K1" s="288"/>
      <c r="L1" s="53"/>
      <c r="M1" s="53"/>
      <c r="N1" s="53"/>
      <c r="O1" s="288"/>
      <c r="P1" s="288"/>
      <c r="Q1" s="445" t="s">
        <v>239</v>
      </c>
      <c r="R1" s="445"/>
      <c r="S1" s="445"/>
      <c r="T1" s="445"/>
      <c r="U1" s="445"/>
      <c r="V1" s="445"/>
    </row>
    <row r="2" spans="1:22" ht="18.75" customHeight="1" x14ac:dyDescent="0.25">
      <c r="A2" s="53"/>
      <c r="B2" s="53"/>
      <c r="C2" s="288"/>
      <c r="D2" s="288"/>
      <c r="E2" s="288"/>
      <c r="F2" s="288"/>
      <c r="G2" s="53"/>
      <c r="H2" s="288"/>
      <c r="I2" s="288"/>
      <c r="J2" s="288"/>
      <c r="K2" s="288"/>
      <c r="L2" s="53"/>
      <c r="M2" s="53"/>
      <c r="N2" s="53"/>
      <c r="O2" s="288"/>
      <c r="P2" s="288"/>
      <c r="Q2" s="445" t="s">
        <v>152</v>
      </c>
      <c r="R2" s="445"/>
      <c r="S2" s="445"/>
      <c r="T2" s="445"/>
      <c r="U2" s="445"/>
      <c r="V2" s="445"/>
    </row>
    <row r="3" spans="1:22" ht="18.75" customHeight="1" x14ac:dyDescent="0.25">
      <c r="A3" s="53"/>
      <c r="B3" s="53"/>
      <c r="C3" s="288"/>
      <c r="D3" s="288"/>
      <c r="E3" s="288"/>
      <c r="F3" s="288"/>
      <c r="G3" s="53"/>
      <c r="H3" s="288"/>
      <c r="I3" s="288"/>
      <c r="J3" s="288"/>
      <c r="K3" s="288"/>
      <c r="L3" s="53"/>
      <c r="M3" s="53"/>
      <c r="N3" s="53"/>
      <c r="O3" s="288"/>
      <c r="P3" s="288"/>
      <c r="Q3" s="445" t="s">
        <v>76</v>
      </c>
      <c r="R3" s="445"/>
      <c r="S3" s="445"/>
      <c r="T3" s="445"/>
      <c r="U3" s="445"/>
      <c r="V3" s="445"/>
    </row>
    <row r="4" spans="1:22" ht="18.75" customHeight="1" x14ac:dyDescent="0.25">
      <c r="A4" s="53"/>
      <c r="B4" s="53"/>
      <c r="C4" s="288"/>
      <c r="D4" s="288"/>
      <c r="E4" s="288"/>
      <c r="F4" s="288"/>
      <c r="G4" s="53"/>
      <c r="H4" s="288"/>
      <c r="I4" s="288"/>
      <c r="J4" s="288"/>
      <c r="K4" s="288"/>
      <c r="L4" s="53"/>
      <c r="M4" s="53"/>
      <c r="N4" s="53"/>
      <c r="O4" s="288"/>
      <c r="P4" s="288"/>
      <c r="Q4" s="445" t="s">
        <v>274</v>
      </c>
      <c r="R4" s="445"/>
      <c r="S4" s="445"/>
      <c r="T4" s="445"/>
      <c r="U4" s="445"/>
      <c r="V4" s="445"/>
    </row>
    <row r="5" spans="1:22" x14ac:dyDescent="0.25">
      <c r="A5" s="53"/>
      <c r="B5" s="53"/>
      <c r="C5" s="288"/>
      <c r="D5" s="288"/>
      <c r="E5" s="288"/>
      <c r="F5" s="288"/>
      <c r="G5" s="53"/>
      <c r="H5" s="288"/>
      <c r="I5" s="288"/>
      <c r="J5" s="288"/>
      <c r="K5" s="288"/>
      <c r="L5" s="53"/>
      <c r="M5" s="53"/>
      <c r="N5" s="53"/>
      <c r="O5" s="288"/>
      <c r="P5" s="288"/>
      <c r="Q5" s="288"/>
      <c r="R5" s="288"/>
      <c r="S5" s="288"/>
      <c r="T5" s="288"/>
      <c r="U5" s="288"/>
      <c r="V5" s="288"/>
    </row>
    <row r="6" spans="1:22" ht="64.5" customHeight="1" x14ac:dyDescent="0.25">
      <c r="A6" s="452" t="s">
        <v>214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</row>
    <row r="7" spans="1:22" ht="16.5" thickBot="1" x14ac:dyDescent="0.3">
      <c r="A7" s="56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38"/>
      <c r="Q7" s="438"/>
      <c r="R7" s="459"/>
      <c r="S7" s="459"/>
      <c r="T7" s="460"/>
      <c r="U7" s="460"/>
      <c r="V7" s="78" t="s">
        <v>0</v>
      </c>
    </row>
    <row r="8" spans="1:22" ht="25.5" customHeight="1" thickBot="1" x14ac:dyDescent="0.3">
      <c r="A8" s="99"/>
      <c r="B8" s="454" t="s">
        <v>77</v>
      </c>
      <c r="C8" s="455"/>
      <c r="D8" s="455"/>
      <c r="E8" s="455"/>
      <c r="F8" s="455"/>
      <c r="G8" s="455"/>
      <c r="H8" s="455"/>
      <c r="I8" s="455"/>
      <c r="J8" s="455"/>
      <c r="K8" s="456"/>
      <c r="L8" s="240" t="s">
        <v>153</v>
      </c>
      <c r="M8" s="240" t="s">
        <v>154</v>
      </c>
      <c r="N8" s="457" t="s">
        <v>155</v>
      </c>
      <c r="O8" s="458"/>
      <c r="P8" s="457" t="s">
        <v>156</v>
      </c>
      <c r="Q8" s="458"/>
      <c r="R8" s="454">
        <v>2019</v>
      </c>
      <c r="S8" s="451"/>
      <c r="T8" s="450">
        <v>2020</v>
      </c>
      <c r="U8" s="451"/>
      <c r="V8" s="240">
        <v>2021</v>
      </c>
    </row>
    <row r="9" spans="1:22" ht="14.25" customHeight="1" thickTop="1" x14ac:dyDescent="0.25">
      <c r="A9" s="321"/>
      <c r="B9" s="446" t="s">
        <v>157</v>
      </c>
      <c r="C9" s="447"/>
      <c r="D9" s="447"/>
      <c r="E9" s="447"/>
      <c r="F9" s="447"/>
      <c r="G9" s="447"/>
      <c r="H9" s="447"/>
      <c r="I9" s="447"/>
      <c r="J9" s="447"/>
      <c r="K9" s="448"/>
      <c r="L9" s="449">
        <v>1</v>
      </c>
      <c r="M9" s="449">
        <v>0</v>
      </c>
      <c r="N9" s="439">
        <v>0</v>
      </c>
      <c r="O9" s="440"/>
      <c r="P9" s="441">
        <v>0</v>
      </c>
      <c r="Q9" s="442"/>
      <c r="R9" s="443">
        <f>R11+R17+R29+R35</f>
        <v>1824767.79</v>
      </c>
      <c r="S9" s="444"/>
      <c r="T9" s="443">
        <v>1663084</v>
      </c>
      <c r="U9" s="444"/>
      <c r="V9" s="437">
        <v>1663084</v>
      </c>
    </row>
    <row r="10" spans="1:22" ht="4.5" customHeight="1" thickBot="1" x14ac:dyDescent="0.3">
      <c r="A10" s="321"/>
      <c r="B10" s="324"/>
      <c r="C10" s="325"/>
      <c r="D10" s="325"/>
      <c r="E10" s="325"/>
      <c r="F10" s="325"/>
      <c r="G10" s="325"/>
      <c r="H10" s="325"/>
      <c r="I10" s="325"/>
      <c r="J10" s="325"/>
      <c r="K10" s="397"/>
      <c r="L10" s="399"/>
      <c r="M10" s="399"/>
      <c r="N10" s="402"/>
      <c r="O10" s="403"/>
      <c r="P10" s="406"/>
      <c r="Q10" s="407"/>
      <c r="R10" s="386"/>
      <c r="S10" s="387"/>
      <c r="T10" s="386"/>
      <c r="U10" s="387"/>
      <c r="V10" s="409"/>
    </row>
    <row r="11" spans="1:22" ht="15.75" customHeight="1" x14ac:dyDescent="0.25">
      <c r="A11" s="321"/>
      <c r="B11" s="350"/>
      <c r="C11" s="322" t="s">
        <v>158</v>
      </c>
      <c r="D11" s="323"/>
      <c r="E11" s="323"/>
      <c r="F11" s="323"/>
      <c r="G11" s="323"/>
      <c r="H11" s="323"/>
      <c r="I11" s="323"/>
      <c r="J11" s="323"/>
      <c r="K11" s="396"/>
      <c r="L11" s="398">
        <v>1</v>
      </c>
      <c r="M11" s="398">
        <v>2</v>
      </c>
      <c r="N11" s="400">
        <v>0</v>
      </c>
      <c r="O11" s="401"/>
      <c r="P11" s="404">
        <v>0</v>
      </c>
      <c r="Q11" s="405"/>
      <c r="R11" s="384">
        <f>R13</f>
        <v>497000</v>
      </c>
      <c r="S11" s="385"/>
      <c r="T11" s="384">
        <v>497000</v>
      </c>
      <c r="U11" s="385"/>
      <c r="V11" s="408">
        <v>497000</v>
      </c>
    </row>
    <row r="12" spans="1:22" ht="15.75" customHeight="1" thickBot="1" x14ac:dyDescent="0.3">
      <c r="A12" s="321"/>
      <c r="B12" s="351"/>
      <c r="C12" s="324"/>
      <c r="D12" s="325"/>
      <c r="E12" s="325"/>
      <c r="F12" s="325"/>
      <c r="G12" s="325"/>
      <c r="H12" s="325"/>
      <c r="I12" s="325"/>
      <c r="J12" s="325"/>
      <c r="K12" s="397"/>
      <c r="L12" s="399"/>
      <c r="M12" s="399"/>
      <c r="N12" s="402"/>
      <c r="O12" s="403"/>
      <c r="P12" s="406"/>
      <c r="Q12" s="407"/>
      <c r="R12" s="386"/>
      <c r="S12" s="387"/>
      <c r="T12" s="386"/>
      <c r="U12" s="387"/>
      <c r="V12" s="409"/>
    </row>
    <row r="13" spans="1:22" ht="47.25" customHeight="1" thickBot="1" x14ac:dyDescent="0.3">
      <c r="A13" s="99"/>
      <c r="B13" s="242"/>
      <c r="C13" s="326"/>
      <c r="D13" s="327"/>
      <c r="E13" s="330" t="s">
        <v>265</v>
      </c>
      <c r="F13" s="331"/>
      <c r="G13" s="331"/>
      <c r="H13" s="331"/>
      <c r="I13" s="331"/>
      <c r="J13" s="331"/>
      <c r="K13" s="332"/>
      <c r="L13" s="63">
        <v>1</v>
      </c>
      <c r="M13" s="63">
        <v>2</v>
      </c>
      <c r="N13" s="289">
        <v>5500000000</v>
      </c>
      <c r="O13" s="295"/>
      <c r="P13" s="296">
        <v>0</v>
      </c>
      <c r="Q13" s="297"/>
      <c r="R13" s="292">
        <f>R14</f>
        <v>497000</v>
      </c>
      <c r="S13" s="294"/>
      <c r="T13" s="292">
        <v>497000</v>
      </c>
      <c r="U13" s="294"/>
      <c r="V13" s="217">
        <v>497000</v>
      </c>
    </row>
    <row r="14" spans="1:22" ht="37.5" customHeight="1" thickBot="1" x14ac:dyDescent="0.3">
      <c r="A14" s="99"/>
      <c r="B14" s="242"/>
      <c r="C14" s="326"/>
      <c r="D14" s="327"/>
      <c r="E14" s="328"/>
      <c r="F14" s="329"/>
      <c r="G14" s="330" t="s">
        <v>159</v>
      </c>
      <c r="H14" s="331"/>
      <c r="I14" s="331"/>
      <c r="J14" s="331"/>
      <c r="K14" s="332"/>
      <c r="L14" s="63">
        <v>1</v>
      </c>
      <c r="M14" s="63">
        <v>2</v>
      </c>
      <c r="N14" s="289">
        <v>5510000000</v>
      </c>
      <c r="O14" s="295"/>
      <c r="P14" s="296">
        <v>0</v>
      </c>
      <c r="Q14" s="297"/>
      <c r="R14" s="292">
        <f>R15</f>
        <v>497000</v>
      </c>
      <c r="S14" s="294"/>
      <c r="T14" s="292">
        <v>497000</v>
      </c>
      <c r="U14" s="294"/>
      <c r="V14" s="217">
        <v>497000</v>
      </c>
    </row>
    <row r="15" spans="1:22" ht="16.5" customHeight="1" thickBot="1" x14ac:dyDescent="0.3">
      <c r="A15" s="99"/>
      <c r="B15" s="241"/>
      <c r="C15" s="352"/>
      <c r="D15" s="353"/>
      <c r="E15" s="356"/>
      <c r="F15" s="357"/>
      <c r="G15" s="72"/>
      <c r="H15" s="362" t="s">
        <v>160</v>
      </c>
      <c r="I15" s="363"/>
      <c r="J15" s="363"/>
      <c r="K15" s="364"/>
      <c r="L15" s="76">
        <v>1</v>
      </c>
      <c r="M15" s="76">
        <v>2</v>
      </c>
      <c r="N15" s="289">
        <v>5510010010</v>
      </c>
      <c r="O15" s="295"/>
      <c r="P15" s="296">
        <v>0</v>
      </c>
      <c r="Q15" s="297"/>
      <c r="R15" s="292">
        <f>R16</f>
        <v>497000</v>
      </c>
      <c r="S15" s="294"/>
      <c r="T15" s="292">
        <v>497000</v>
      </c>
      <c r="U15" s="294"/>
      <c r="V15" s="243">
        <v>497000</v>
      </c>
    </row>
    <row r="16" spans="1:22" ht="27.75" customHeight="1" thickBot="1" x14ac:dyDescent="0.3">
      <c r="A16" s="99"/>
      <c r="B16" s="244"/>
      <c r="C16" s="77"/>
      <c r="D16" s="78"/>
      <c r="E16" s="79"/>
      <c r="F16" s="79"/>
      <c r="G16" s="79"/>
      <c r="H16" s="80"/>
      <c r="I16" s="80"/>
      <c r="J16" s="80"/>
      <c r="K16" s="81" t="s">
        <v>161</v>
      </c>
      <c r="L16" s="82">
        <v>1</v>
      </c>
      <c r="M16" s="82">
        <v>2</v>
      </c>
      <c r="N16" s="289">
        <v>5510010010</v>
      </c>
      <c r="O16" s="295"/>
      <c r="P16" s="64">
        <v>120</v>
      </c>
      <c r="Q16" s="65"/>
      <c r="R16" s="292">
        <v>497000</v>
      </c>
      <c r="S16" s="294"/>
      <c r="T16" s="292">
        <v>497000</v>
      </c>
      <c r="U16" s="294"/>
      <c r="V16" s="83">
        <v>497000</v>
      </c>
    </row>
    <row r="17" spans="1:22" ht="46.5" customHeight="1" thickBot="1" x14ac:dyDescent="0.3">
      <c r="A17" s="99"/>
      <c r="B17" s="241"/>
      <c r="C17" s="335" t="s">
        <v>162</v>
      </c>
      <c r="D17" s="336"/>
      <c r="E17" s="336"/>
      <c r="F17" s="336"/>
      <c r="G17" s="336"/>
      <c r="H17" s="336"/>
      <c r="I17" s="336"/>
      <c r="J17" s="336"/>
      <c r="K17" s="337"/>
      <c r="L17" s="57">
        <v>1</v>
      </c>
      <c r="M17" s="57">
        <v>4</v>
      </c>
      <c r="N17" s="338">
        <v>0</v>
      </c>
      <c r="O17" s="339"/>
      <c r="P17" s="333">
        <v>0</v>
      </c>
      <c r="Q17" s="334"/>
      <c r="R17" s="340">
        <f>R18</f>
        <v>1313302.79</v>
      </c>
      <c r="S17" s="341"/>
      <c r="T17" s="342">
        <f>T18</f>
        <v>938929</v>
      </c>
      <c r="U17" s="343"/>
      <c r="V17" s="238">
        <f>V18</f>
        <v>938929</v>
      </c>
    </row>
    <row r="18" spans="1:22" ht="48.75" customHeight="1" thickBot="1" x14ac:dyDescent="0.3">
      <c r="A18" s="99"/>
      <c r="B18" s="242"/>
      <c r="C18" s="326"/>
      <c r="D18" s="327"/>
      <c r="E18" s="330" t="s">
        <v>267</v>
      </c>
      <c r="F18" s="331"/>
      <c r="G18" s="331"/>
      <c r="H18" s="331"/>
      <c r="I18" s="331"/>
      <c r="J18" s="331"/>
      <c r="K18" s="332"/>
      <c r="L18" s="84">
        <v>1</v>
      </c>
      <c r="M18" s="85">
        <v>4</v>
      </c>
      <c r="N18" s="289">
        <v>5500000000</v>
      </c>
      <c r="O18" s="295"/>
      <c r="P18" s="296">
        <v>0</v>
      </c>
      <c r="Q18" s="297"/>
      <c r="R18" s="292">
        <f>R19</f>
        <v>1313302.79</v>
      </c>
      <c r="S18" s="294"/>
      <c r="T18" s="298">
        <f>T19</f>
        <v>938929</v>
      </c>
      <c r="U18" s="299"/>
      <c r="V18" s="217">
        <f>V19</f>
        <v>938929</v>
      </c>
    </row>
    <row r="19" spans="1:22" ht="36.75" customHeight="1" thickBot="1" x14ac:dyDescent="0.3">
      <c r="A19" s="99"/>
      <c r="B19" s="242"/>
      <c r="C19" s="326"/>
      <c r="D19" s="327"/>
      <c r="E19" s="328"/>
      <c r="F19" s="329"/>
      <c r="G19" s="330" t="s">
        <v>159</v>
      </c>
      <c r="H19" s="331"/>
      <c r="I19" s="331"/>
      <c r="J19" s="331"/>
      <c r="K19" s="332"/>
      <c r="L19" s="63">
        <v>1</v>
      </c>
      <c r="M19" s="63">
        <v>4</v>
      </c>
      <c r="N19" s="289">
        <v>5510000000</v>
      </c>
      <c r="O19" s="295"/>
      <c r="P19" s="296">
        <v>0</v>
      </c>
      <c r="Q19" s="297"/>
      <c r="R19" s="292">
        <f>R20+R27</f>
        <v>1313302.79</v>
      </c>
      <c r="S19" s="294"/>
      <c r="T19" s="298">
        <f>T20</f>
        <v>938929</v>
      </c>
      <c r="U19" s="299"/>
      <c r="V19" s="217">
        <f>V20</f>
        <v>938929</v>
      </c>
    </row>
    <row r="20" spans="1:22" ht="21" customHeight="1" thickBot="1" x14ac:dyDescent="0.3">
      <c r="A20" s="99"/>
      <c r="B20" s="242"/>
      <c r="C20" s="326"/>
      <c r="D20" s="327"/>
      <c r="E20" s="328"/>
      <c r="F20" s="329"/>
      <c r="G20" s="330" t="s">
        <v>163</v>
      </c>
      <c r="H20" s="331"/>
      <c r="I20" s="331"/>
      <c r="J20" s="331"/>
      <c r="K20" s="332"/>
      <c r="L20" s="63">
        <v>1</v>
      </c>
      <c r="M20" s="63">
        <v>4</v>
      </c>
      <c r="N20" s="289">
        <v>5510010020</v>
      </c>
      <c r="O20" s="295"/>
      <c r="P20" s="296">
        <v>0</v>
      </c>
      <c r="Q20" s="297"/>
      <c r="R20" s="292">
        <f>R21+R22+R25+R26</f>
        <v>1099931.79</v>
      </c>
      <c r="S20" s="294"/>
      <c r="T20" s="292">
        <v>938929</v>
      </c>
      <c r="U20" s="294"/>
      <c r="V20" s="217">
        <v>938929</v>
      </c>
    </row>
    <row r="21" spans="1:22" ht="24" customHeight="1" thickBot="1" x14ac:dyDescent="0.3">
      <c r="A21" s="99"/>
      <c r="B21" s="242"/>
      <c r="C21" s="326"/>
      <c r="D21" s="327"/>
      <c r="E21" s="328"/>
      <c r="F21" s="329"/>
      <c r="G21" s="328"/>
      <c r="H21" s="329"/>
      <c r="I21" s="330" t="s">
        <v>161</v>
      </c>
      <c r="J21" s="331"/>
      <c r="K21" s="332"/>
      <c r="L21" s="63">
        <v>1</v>
      </c>
      <c r="M21" s="63">
        <v>4</v>
      </c>
      <c r="N21" s="289">
        <v>5510010020</v>
      </c>
      <c r="O21" s="295"/>
      <c r="P21" s="296">
        <v>120</v>
      </c>
      <c r="Q21" s="297"/>
      <c r="R21" s="292">
        <v>469466</v>
      </c>
      <c r="S21" s="294"/>
      <c r="T21" s="298">
        <v>473140</v>
      </c>
      <c r="U21" s="299"/>
      <c r="V21" s="217">
        <v>473140</v>
      </c>
    </row>
    <row r="22" spans="1:22" ht="17.25" customHeight="1" x14ac:dyDescent="0.25">
      <c r="A22" s="321"/>
      <c r="B22" s="350"/>
      <c r="C22" s="352"/>
      <c r="D22" s="353"/>
      <c r="E22" s="356"/>
      <c r="F22" s="357"/>
      <c r="G22" s="356"/>
      <c r="H22" s="357"/>
      <c r="I22" s="362" t="s">
        <v>164</v>
      </c>
      <c r="J22" s="363"/>
      <c r="K22" s="364"/>
      <c r="L22" s="348">
        <v>1</v>
      </c>
      <c r="M22" s="348">
        <v>4</v>
      </c>
      <c r="N22" s="372">
        <v>5510010020</v>
      </c>
      <c r="O22" s="373"/>
      <c r="P22" s="368">
        <v>240</v>
      </c>
      <c r="Q22" s="369"/>
      <c r="R22" s="300">
        <v>616961.32999999996</v>
      </c>
      <c r="S22" s="301"/>
      <c r="T22" s="304">
        <v>453000</v>
      </c>
      <c r="U22" s="305"/>
      <c r="V22" s="346">
        <v>453000</v>
      </c>
    </row>
    <row r="23" spans="1:22" ht="12.75" customHeight="1" thickBot="1" x14ac:dyDescent="0.3">
      <c r="A23" s="321"/>
      <c r="B23" s="351"/>
      <c r="C23" s="354"/>
      <c r="D23" s="355"/>
      <c r="E23" s="358"/>
      <c r="F23" s="359"/>
      <c r="G23" s="358"/>
      <c r="H23" s="359"/>
      <c r="I23" s="365"/>
      <c r="J23" s="366"/>
      <c r="K23" s="367"/>
      <c r="L23" s="349"/>
      <c r="M23" s="349"/>
      <c r="N23" s="374"/>
      <c r="O23" s="375"/>
      <c r="P23" s="370"/>
      <c r="Q23" s="371"/>
      <c r="R23" s="302"/>
      <c r="S23" s="303"/>
      <c r="T23" s="306"/>
      <c r="U23" s="307"/>
      <c r="V23" s="347"/>
    </row>
    <row r="24" spans="1:22" ht="1.5" hidden="1" customHeight="1" thickBot="1" x14ac:dyDescent="0.3">
      <c r="A24" s="99"/>
      <c r="B24" s="242"/>
      <c r="C24" s="326"/>
      <c r="D24" s="327"/>
      <c r="E24" s="328"/>
      <c r="F24" s="329"/>
      <c r="G24" s="328"/>
      <c r="H24" s="329"/>
      <c r="I24" s="330"/>
      <c r="J24" s="331"/>
      <c r="K24" s="332"/>
      <c r="L24" s="89"/>
      <c r="M24" s="89"/>
      <c r="N24" s="289"/>
      <c r="O24" s="295"/>
      <c r="P24" s="296"/>
      <c r="Q24" s="297"/>
      <c r="R24" s="292"/>
      <c r="S24" s="294"/>
      <c r="T24" s="298"/>
      <c r="U24" s="299"/>
      <c r="V24" s="245"/>
    </row>
    <row r="25" spans="1:22" ht="18.75" customHeight="1" thickBot="1" x14ac:dyDescent="0.3">
      <c r="A25" s="99"/>
      <c r="B25" s="237"/>
      <c r="C25" s="91"/>
      <c r="D25" s="91"/>
      <c r="E25" s="92"/>
      <c r="F25" s="92"/>
      <c r="G25" s="92"/>
      <c r="H25" s="92"/>
      <c r="I25" s="61"/>
      <c r="J25" s="61"/>
      <c r="K25" s="62" t="s">
        <v>140</v>
      </c>
      <c r="L25" s="63">
        <v>1</v>
      </c>
      <c r="M25" s="63">
        <v>4</v>
      </c>
      <c r="N25" s="289">
        <v>5510010020</v>
      </c>
      <c r="O25" s="295"/>
      <c r="P25" s="64">
        <v>540</v>
      </c>
      <c r="Q25" s="65"/>
      <c r="R25" s="292">
        <v>12789</v>
      </c>
      <c r="S25" s="294"/>
      <c r="T25" s="298">
        <v>12789</v>
      </c>
      <c r="U25" s="299"/>
      <c r="V25" s="217">
        <v>12789</v>
      </c>
    </row>
    <row r="26" spans="1:22" ht="16.5" customHeight="1" thickBot="1" x14ac:dyDescent="0.3">
      <c r="A26" s="99"/>
      <c r="B26" s="237"/>
      <c r="C26" s="91"/>
      <c r="D26" s="91"/>
      <c r="E26" s="92"/>
      <c r="F26" s="92"/>
      <c r="G26" s="92"/>
      <c r="H26" s="92"/>
      <c r="I26" s="61"/>
      <c r="J26" s="61"/>
      <c r="K26" s="62" t="s">
        <v>166</v>
      </c>
      <c r="L26" s="63">
        <v>1</v>
      </c>
      <c r="M26" s="63">
        <v>4</v>
      </c>
      <c r="N26" s="289">
        <v>5510010020</v>
      </c>
      <c r="O26" s="295"/>
      <c r="P26" s="64">
        <v>850</v>
      </c>
      <c r="Q26" s="65"/>
      <c r="R26" s="292">
        <v>715.46</v>
      </c>
      <c r="S26" s="294"/>
      <c r="T26" s="298">
        <v>0</v>
      </c>
      <c r="U26" s="290"/>
      <c r="V26" s="217">
        <v>0</v>
      </c>
    </row>
    <row r="27" spans="1:22" ht="60" customHeight="1" thickBot="1" x14ac:dyDescent="0.3">
      <c r="A27" s="99"/>
      <c r="B27" s="237"/>
      <c r="C27" s="91"/>
      <c r="D27" s="91"/>
      <c r="E27" s="92"/>
      <c r="F27" s="92"/>
      <c r="G27" s="92"/>
      <c r="H27" s="92"/>
      <c r="I27" s="61"/>
      <c r="J27" s="61"/>
      <c r="K27" s="62" t="s">
        <v>167</v>
      </c>
      <c r="L27" s="63">
        <v>1</v>
      </c>
      <c r="M27" s="63">
        <v>4</v>
      </c>
      <c r="N27" s="289">
        <v>5510015010</v>
      </c>
      <c r="O27" s="295"/>
      <c r="P27" s="64">
        <v>0</v>
      </c>
      <c r="Q27" s="65"/>
      <c r="R27" s="292">
        <f>R28</f>
        <v>213371</v>
      </c>
      <c r="S27" s="294"/>
      <c r="T27" s="298">
        <v>213371</v>
      </c>
      <c r="U27" s="299"/>
      <c r="V27" s="217">
        <v>213371</v>
      </c>
    </row>
    <row r="28" spans="1:22" ht="22.5" customHeight="1" thickBot="1" x14ac:dyDescent="0.3">
      <c r="A28" s="99"/>
      <c r="B28" s="237"/>
      <c r="C28" s="91"/>
      <c r="D28" s="91"/>
      <c r="E28" s="92"/>
      <c r="F28" s="92"/>
      <c r="G28" s="92"/>
      <c r="H28" s="92"/>
      <c r="I28" s="61"/>
      <c r="J28" s="61"/>
      <c r="K28" s="62" t="s">
        <v>140</v>
      </c>
      <c r="L28" s="63">
        <v>1</v>
      </c>
      <c r="M28" s="63">
        <v>4</v>
      </c>
      <c r="N28" s="289">
        <v>5510015010</v>
      </c>
      <c r="O28" s="295"/>
      <c r="P28" s="64">
        <v>540</v>
      </c>
      <c r="Q28" s="65"/>
      <c r="R28" s="292">
        <v>213371</v>
      </c>
      <c r="S28" s="461"/>
      <c r="T28" s="66">
        <v>213371</v>
      </c>
      <c r="U28" s="67"/>
      <c r="V28" s="217">
        <v>213371</v>
      </c>
    </row>
    <row r="29" spans="1:22" ht="43.5" customHeight="1" thickBot="1" x14ac:dyDescent="0.3">
      <c r="A29" s="99"/>
      <c r="B29" s="237"/>
      <c r="C29" s="91"/>
      <c r="D29" s="91"/>
      <c r="E29" s="92"/>
      <c r="F29" s="92"/>
      <c r="G29" s="92"/>
      <c r="H29" s="92"/>
      <c r="I29" s="61"/>
      <c r="J29" s="61"/>
      <c r="K29" s="232" t="s">
        <v>248</v>
      </c>
      <c r="L29" s="96">
        <v>1</v>
      </c>
      <c r="M29" s="96">
        <v>6</v>
      </c>
      <c r="N29" s="338">
        <v>0</v>
      </c>
      <c r="O29" s="339"/>
      <c r="P29" s="233">
        <v>0</v>
      </c>
      <c r="Q29" s="234"/>
      <c r="R29" s="340">
        <f>R30</f>
        <v>13784</v>
      </c>
      <c r="S29" s="462"/>
      <c r="T29" s="235">
        <f>T30</f>
        <v>13784</v>
      </c>
      <c r="U29" s="236"/>
      <c r="V29" s="238">
        <f>V30</f>
        <v>13784</v>
      </c>
    </row>
    <row r="30" spans="1:22" ht="41.25" customHeight="1" thickBot="1" x14ac:dyDescent="0.3">
      <c r="A30" s="99"/>
      <c r="B30" s="237"/>
      <c r="C30" s="91"/>
      <c r="D30" s="91"/>
      <c r="E30" s="92"/>
      <c r="F30" s="92"/>
      <c r="G30" s="92"/>
      <c r="H30" s="92"/>
      <c r="I30" s="61"/>
      <c r="J30" s="61"/>
      <c r="K30" s="62" t="s">
        <v>249</v>
      </c>
      <c r="L30" s="63">
        <v>1</v>
      </c>
      <c r="M30" s="63">
        <v>6</v>
      </c>
      <c r="N30" s="289">
        <v>5500000000</v>
      </c>
      <c r="O30" s="291"/>
      <c r="P30" s="64">
        <v>0</v>
      </c>
      <c r="Q30" s="65"/>
      <c r="R30" s="292">
        <f>R31</f>
        <v>13784</v>
      </c>
      <c r="S30" s="293"/>
      <c r="T30" s="66">
        <f>T31</f>
        <v>13784</v>
      </c>
      <c r="U30" s="67"/>
      <c r="V30" s="217">
        <f>V31</f>
        <v>13784</v>
      </c>
    </row>
    <row r="31" spans="1:22" ht="36" customHeight="1" thickBot="1" x14ac:dyDescent="0.3">
      <c r="A31" s="99"/>
      <c r="B31" s="237"/>
      <c r="C31" s="91"/>
      <c r="D31" s="91"/>
      <c r="E31" s="92"/>
      <c r="F31" s="92"/>
      <c r="G31" s="92"/>
      <c r="H31" s="92"/>
      <c r="I31" s="61"/>
      <c r="J31" s="61"/>
      <c r="K31" s="62" t="s">
        <v>159</v>
      </c>
      <c r="L31" s="63">
        <v>1</v>
      </c>
      <c r="M31" s="63">
        <v>6</v>
      </c>
      <c r="N31" s="289">
        <v>5510000000</v>
      </c>
      <c r="O31" s="291"/>
      <c r="P31" s="64">
        <v>0</v>
      </c>
      <c r="Q31" s="65"/>
      <c r="R31" s="292">
        <f>R32</f>
        <v>13784</v>
      </c>
      <c r="S31" s="293"/>
      <c r="T31" s="66">
        <f>T32</f>
        <v>13784</v>
      </c>
      <c r="U31" s="67"/>
      <c r="V31" s="217">
        <f>V32</f>
        <v>13784</v>
      </c>
    </row>
    <row r="32" spans="1:22" ht="39" customHeight="1" thickBot="1" x14ac:dyDescent="0.3">
      <c r="A32" s="99"/>
      <c r="B32" s="237"/>
      <c r="C32" s="91"/>
      <c r="D32" s="91"/>
      <c r="E32" s="92"/>
      <c r="F32" s="92"/>
      <c r="G32" s="92"/>
      <c r="H32" s="92"/>
      <c r="I32" s="61"/>
      <c r="J32" s="61"/>
      <c r="K32" s="62" t="s">
        <v>168</v>
      </c>
      <c r="L32" s="63">
        <v>1</v>
      </c>
      <c r="M32" s="63">
        <v>6</v>
      </c>
      <c r="N32" s="289">
        <v>5510010080</v>
      </c>
      <c r="O32" s="291"/>
      <c r="P32" s="64">
        <v>0</v>
      </c>
      <c r="Q32" s="65"/>
      <c r="R32" s="292">
        <f>R33</f>
        <v>13784</v>
      </c>
      <c r="S32" s="293"/>
      <c r="T32" s="66">
        <f>T33</f>
        <v>13784</v>
      </c>
      <c r="U32" s="67"/>
      <c r="V32" s="217">
        <f>V33</f>
        <v>13784</v>
      </c>
    </row>
    <row r="33" spans="1:22" ht="22.5" customHeight="1" thickBot="1" x14ac:dyDescent="0.3">
      <c r="A33" s="99"/>
      <c r="B33" s="237"/>
      <c r="C33" s="91"/>
      <c r="D33" s="91"/>
      <c r="E33" s="92"/>
      <c r="F33" s="92"/>
      <c r="G33" s="92"/>
      <c r="H33" s="92"/>
      <c r="I33" s="61"/>
      <c r="J33" s="61"/>
      <c r="K33" s="62" t="s">
        <v>140</v>
      </c>
      <c r="L33" s="63">
        <v>1</v>
      </c>
      <c r="M33" s="63">
        <v>6</v>
      </c>
      <c r="N33" s="289">
        <v>5510010080</v>
      </c>
      <c r="O33" s="291"/>
      <c r="P33" s="64">
        <v>540</v>
      </c>
      <c r="Q33" s="65"/>
      <c r="R33" s="292">
        <v>13784</v>
      </c>
      <c r="S33" s="293"/>
      <c r="T33" s="66">
        <v>13784</v>
      </c>
      <c r="U33" s="67"/>
      <c r="V33" s="217">
        <v>13784</v>
      </c>
    </row>
    <row r="34" spans="1:22" ht="22.5" customHeight="1" thickBot="1" x14ac:dyDescent="0.3">
      <c r="A34" s="99"/>
      <c r="B34" s="237"/>
      <c r="C34" s="91"/>
      <c r="D34" s="91"/>
      <c r="E34" s="92"/>
      <c r="F34" s="92"/>
      <c r="G34" s="92"/>
      <c r="H34" s="92"/>
      <c r="I34" s="61"/>
      <c r="J34" s="61"/>
      <c r="K34" s="62" t="s">
        <v>32</v>
      </c>
      <c r="L34" s="63">
        <v>1</v>
      </c>
      <c r="M34" s="63">
        <v>13</v>
      </c>
      <c r="N34" s="289">
        <v>0</v>
      </c>
      <c r="O34" s="291"/>
      <c r="P34" s="64">
        <v>0</v>
      </c>
      <c r="Q34" s="65"/>
      <c r="R34" s="292">
        <v>681</v>
      </c>
      <c r="S34" s="293"/>
      <c r="T34" s="66">
        <v>0</v>
      </c>
      <c r="U34" s="67"/>
      <c r="V34" s="217">
        <v>0</v>
      </c>
    </row>
    <row r="35" spans="1:22" ht="22.5" customHeight="1" thickBot="1" x14ac:dyDescent="0.3">
      <c r="A35" s="99"/>
      <c r="B35" s="237"/>
      <c r="C35" s="91"/>
      <c r="D35" s="91"/>
      <c r="E35" s="92"/>
      <c r="F35" s="92"/>
      <c r="G35" s="92"/>
      <c r="H35" s="92"/>
      <c r="I35" s="61"/>
      <c r="J35" s="61"/>
      <c r="K35" s="62" t="s">
        <v>250</v>
      </c>
      <c r="L35" s="63">
        <v>1</v>
      </c>
      <c r="M35" s="63">
        <v>13</v>
      </c>
      <c r="N35" s="289">
        <v>7700000000</v>
      </c>
      <c r="O35" s="291"/>
      <c r="P35" s="64">
        <v>0</v>
      </c>
      <c r="Q35" s="65"/>
      <c r="R35" s="292">
        <v>681</v>
      </c>
      <c r="S35" s="293"/>
      <c r="T35" s="66">
        <v>0</v>
      </c>
      <c r="U35" s="67"/>
      <c r="V35" s="217">
        <v>0</v>
      </c>
    </row>
    <row r="36" spans="1:22" ht="22.5" customHeight="1" thickBot="1" x14ac:dyDescent="0.3">
      <c r="A36" s="99"/>
      <c r="B36" s="237"/>
      <c r="C36" s="91"/>
      <c r="D36" s="91"/>
      <c r="E36" s="92"/>
      <c r="F36" s="92"/>
      <c r="G36" s="92"/>
      <c r="H36" s="92"/>
      <c r="I36" s="61"/>
      <c r="J36" s="61"/>
      <c r="K36" s="62" t="s">
        <v>235</v>
      </c>
      <c r="L36" s="63">
        <v>1</v>
      </c>
      <c r="M36" s="63">
        <v>13</v>
      </c>
      <c r="N36" s="289">
        <v>7700095100</v>
      </c>
      <c r="O36" s="291"/>
      <c r="P36" s="64">
        <v>0</v>
      </c>
      <c r="Q36" s="65"/>
      <c r="R36" s="292">
        <v>681</v>
      </c>
      <c r="S36" s="293"/>
      <c r="T36" s="66">
        <v>0</v>
      </c>
      <c r="U36" s="67"/>
      <c r="V36" s="217">
        <v>0</v>
      </c>
    </row>
    <row r="37" spans="1:22" ht="22.5" customHeight="1" thickBot="1" x14ac:dyDescent="0.3">
      <c r="A37" s="99"/>
      <c r="B37" s="237"/>
      <c r="C37" s="91"/>
      <c r="D37" s="91"/>
      <c r="E37" s="92"/>
      <c r="F37" s="92"/>
      <c r="G37" s="92"/>
      <c r="H37" s="92"/>
      <c r="I37" s="61"/>
      <c r="J37" s="61"/>
      <c r="K37" s="62" t="s">
        <v>195</v>
      </c>
      <c r="L37" s="63">
        <v>1</v>
      </c>
      <c r="M37" s="63">
        <v>13</v>
      </c>
      <c r="N37" s="289">
        <v>7700095100</v>
      </c>
      <c r="O37" s="291"/>
      <c r="P37" s="64">
        <v>850</v>
      </c>
      <c r="Q37" s="65"/>
      <c r="R37" s="292">
        <v>681</v>
      </c>
      <c r="S37" s="293"/>
      <c r="T37" s="66">
        <v>0</v>
      </c>
      <c r="U37" s="67"/>
      <c r="V37" s="217">
        <v>0</v>
      </c>
    </row>
    <row r="38" spans="1:22" ht="16.5" customHeight="1" thickBot="1" x14ac:dyDescent="0.3">
      <c r="A38" s="99"/>
      <c r="B38" s="430" t="s">
        <v>169</v>
      </c>
      <c r="C38" s="431"/>
      <c r="D38" s="431"/>
      <c r="E38" s="431"/>
      <c r="F38" s="431"/>
      <c r="G38" s="431"/>
      <c r="H38" s="431"/>
      <c r="I38" s="431"/>
      <c r="J38" s="431"/>
      <c r="K38" s="432"/>
      <c r="L38" s="93">
        <v>2</v>
      </c>
      <c r="M38" s="93">
        <v>0</v>
      </c>
      <c r="N38" s="433">
        <v>0</v>
      </c>
      <c r="O38" s="434"/>
      <c r="P38" s="435">
        <v>0</v>
      </c>
      <c r="Q38" s="436"/>
      <c r="R38" s="340">
        <f>R39</f>
        <v>89900</v>
      </c>
      <c r="S38" s="341"/>
      <c r="T38" s="342">
        <f>T39</f>
        <v>89900</v>
      </c>
      <c r="U38" s="343"/>
      <c r="V38" s="238">
        <f>V39</f>
        <v>89900</v>
      </c>
    </row>
    <row r="39" spans="1:22" ht="15" customHeight="1" thickBot="1" x14ac:dyDescent="0.3">
      <c r="A39" s="99"/>
      <c r="B39" s="335"/>
      <c r="C39" s="337"/>
      <c r="D39" s="430" t="s">
        <v>36</v>
      </c>
      <c r="E39" s="431"/>
      <c r="F39" s="431"/>
      <c r="G39" s="431"/>
      <c r="H39" s="431"/>
      <c r="I39" s="431"/>
      <c r="J39" s="431"/>
      <c r="K39" s="432"/>
      <c r="L39" s="93">
        <v>2</v>
      </c>
      <c r="M39" s="93">
        <v>3</v>
      </c>
      <c r="N39" s="433">
        <v>0</v>
      </c>
      <c r="O39" s="434"/>
      <c r="P39" s="435">
        <v>0</v>
      </c>
      <c r="Q39" s="436"/>
      <c r="R39" s="340">
        <f>R40</f>
        <v>89900</v>
      </c>
      <c r="S39" s="341"/>
      <c r="T39" s="342">
        <f>T40</f>
        <v>89900</v>
      </c>
      <c r="U39" s="343"/>
      <c r="V39" s="238">
        <f>V40</f>
        <v>89900</v>
      </c>
    </row>
    <row r="40" spans="1:22" ht="54.75" customHeight="1" thickBot="1" x14ac:dyDescent="0.3">
      <c r="A40" s="99"/>
      <c r="B40" s="335"/>
      <c r="C40" s="337"/>
      <c r="D40" s="335"/>
      <c r="E40" s="337"/>
      <c r="F40" s="414" t="s">
        <v>267</v>
      </c>
      <c r="G40" s="415"/>
      <c r="H40" s="415"/>
      <c r="I40" s="415"/>
      <c r="J40" s="415"/>
      <c r="K40" s="416"/>
      <c r="L40" s="94">
        <v>2</v>
      </c>
      <c r="M40" s="94">
        <v>3</v>
      </c>
      <c r="N40" s="392">
        <v>5500000000</v>
      </c>
      <c r="O40" s="393"/>
      <c r="P40" s="419">
        <v>0</v>
      </c>
      <c r="Q40" s="420"/>
      <c r="R40" s="292">
        <f>R41</f>
        <v>89900</v>
      </c>
      <c r="S40" s="294"/>
      <c r="T40" s="298">
        <f>T41</f>
        <v>89900</v>
      </c>
      <c r="U40" s="299"/>
      <c r="V40" s="217">
        <f>V41</f>
        <v>89900</v>
      </c>
    </row>
    <row r="41" spans="1:22" ht="32.25" customHeight="1" thickBot="1" x14ac:dyDescent="0.3">
      <c r="A41" s="99"/>
      <c r="B41" s="335"/>
      <c r="C41" s="337"/>
      <c r="D41" s="335"/>
      <c r="E41" s="337"/>
      <c r="F41" s="335"/>
      <c r="G41" s="337"/>
      <c r="H41" s="421" t="s">
        <v>170</v>
      </c>
      <c r="I41" s="422"/>
      <c r="J41" s="422"/>
      <c r="K41" s="423"/>
      <c r="L41" s="94">
        <v>2</v>
      </c>
      <c r="M41" s="94">
        <v>3</v>
      </c>
      <c r="N41" s="392">
        <v>5520000000</v>
      </c>
      <c r="O41" s="393"/>
      <c r="P41" s="419">
        <v>0</v>
      </c>
      <c r="Q41" s="420"/>
      <c r="R41" s="292">
        <f>R42</f>
        <v>89900</v>
      </c>
      <c r="S41" s="294"/>
      <c r="T41" s="298">
        <f>T42</f>
        <v>89900</v>
      </c>
      <c r="U41" s="299"/>
      <c r="V41" s="217">
        <f>V42</f>
        <v>89900</v>
      </c>
    </row>
    <row r="42" spans="1:22" ht="15.75" customHeight="1" x14ac:dyDescent="0.25">
      <c r="A42" s="321"/>
      <c r="B42" s="322"/>
      <c r="C42" s="396"/>
      <c r="D42" s="322"/>
      <c r="E42" s="396"/>
      <c r="F42" s="322"/>
      <c r="G42" s="396"/>
      <c r="H42" s="424" t="s">
        <v>171</v>
      </c>
      <c r="I42" s="425"/>
      <c r="J42" s="425"/>
      <c r="K42" s="426"/>
      <c r="L42" s="394">
        <v>2</v>
      </c>
      <c r="M42" s="394">
        <v>3</v>
      </c>
      <c r="N42" s="410">
        <v>5520051180</v>
      </c>
      <c r="O42" s="411"/>
      <c r="P42" s="380">
        <v>0</v>
      </c>
      <c r="Q42" s="381"/>
      <c r="R42" s="300">
        <f>R44+R45</f>
        <v>89900</v>
      </c>
      <c r="S42" s="301"/>
      <c r="T42" s="304">
        <f>T44+T45</f>
        <v>89900</v>
      </c>
      <c r="U42" s="305"/>
      <c r="V42" s="346">
        <f>V44+V45</f>
        <v>89900</v>
      </c>
    </row>
    <row r="43" spans="1:22" ht="16.5" thickBot="1" x14ac:dyDescent="0.3">
      <c r="A43" s="321"/>
      <c r="B43" s="324"/>
      <c r="C43" s="397"/>
      <c r="D43" s="324"/>
      <c r="E43" s="397"/>
      <c r="F43" s="324"/>
      <c r="G43" s="397"/>
      <c r="H43" s="427"/>
      <c r="I43" s="428"/>
      <c r="J43" s="428"/>
      <c r="K43" s="429"/>
      <c r="L43" s="395"/>
      <c r="M43" s="395"/>
      <c r="N43" s="412"/>
      <c r="O43" s="413"/>
      <c r="P43" s="382"/>
      <c r="Q43" s="383"/>
      <c r="R43" s="302"/>
      <c r="S43" s="303"/>
      <c r="T43" s="306"/>
      <c r="U43" s="307"/>
      <c r="V43" s="347"/>
    </row>
    <row r="44" spans="1:22" ht="34.5" customHeight="1" thickBot="1" x14ac:dyDescent="0.3">
      <c r="A44" s="99"/>
      <c r="B44" s="335"/>
      <c r="C44" s="337"/>
      <c r="D44" s="335"/>
      <c r="E44" s="337"/>
      <c r="F44" s="335"/>
      <c r="G44" s="337"/>
      <c r="H44" s="335"/>
      <c r="I44" s="336"/>
      <c r="J44" s="337"/>
      <c r="K44" s="95" t="s">
        <v>161</v>
      </c>
      <c r="L44" s="94">
        <v>2</v>
      </c>
      <c r="M44" s="94">
        <v>3</v>
      </c>
      <c r="N44" s="392">
        <v>5520051180</v>
      </c>
      <c r="O44" s="393"/>
      <c r="P44" s="419">
        <v>120</v>
      </c>
      <c r="Q44" s="420"/>
      <c r="R44" s="292">
        <v>88536</v>
      </c>
      <c r="S44" s="294"/>
      <c r="T44" s="298">
        <v>88536</v>
      </c>
      <c r="U44" s="299"/>
      <c r="V44" s="217">
        <v>88536</v>
      </c>
    </row>
    <row r="45" spans="1:22" ht="26.25" customHeight="1" thickBot="1" x14ac:dyDescent="0.3">
      <c r="A45" s="321"/>
      <c r="B45" s="322"/>
      <c r="C45" s="396"/>
      <c r="D45" s="322"/>
      <c r="E45" s="396"/>
      <c r="F45" s="322"/>
      <c r="G45" s="396"/>
      <c r="H45" s="322"/>
      <c r="I45" s="323"/>
      <c r="J45" s="396"/>
      <c r="K45" s="417" t="s">
        <v>164</v>
      </c>
      <c r="L45" s="394">
        <v>2</v>
      </c>
      <c r="M45" s="394">
        <v>3</v>
      </c>
      <c r="N45" s="392">
        <v>5520051180</v>
      </c>
      <c r="O45" s="393"/>
      <c r="P45" s="380">
        <v>240</v>
      </c>
      <c r="Q45" s="381"/>
      <c r="R45" s="300">
        <v>1364</v>
      </c>
      <c r="S45" s="301"/>
      <c r="T45" s="304">
        <v>1364</v>
      </c>
      <c r="U45" s="305"/>
      <c r="V45" s="346">
        <v>1364</v>
      </c>
    </row>
    <row r="46" spans="1:22" ht="16.5" hidden="1" customHeight="1" thickBot="1" x14ac:dyDescent="0.3">
      <c r="A46" s="321"/>
      <c r="B46" s="324"/>
      <c r="C46" s="397"/>
      <c r="D46" s="324"/>
      <c r="E46" s="397"/>
      <c r="F46" s="324"/>
      <c r="G46" s="397"/>
      <c r="H46" s="324"/>
      <c r="I46" s="325"/>
      <c r="J46" s="397"/>
      <c r="K46" s="418"/>
      <c r="L46" s="395"/>
      <c r="M46" s="395"/>
      <c r="N46" s="392">
        <v>6020051180</v>
      </c>
      <c r="O46" s="393"/>
      <c r="P46" s="382"/>
      <c r="Q46" s="383"/>
      <c r="R46" s="302"/>
      <c r="S46" s="303"/>
      <c r="T46" s="306"/>
      <c r="U46" s="307"/>
      <c r="V46" s="347"/>
    </row>
    <row r="47" spans="1:22" x14ac:dyDescent="0.25">
      <c r="A47" s="321"/>
      <c r="B47" s="322" t="s">
        <v>172</v>
      </c>
      <c r="C47" s="323"/>
      <c r="D47" s="323"/>
      <c r="E47" s="323"/>
      <c r="F47" s="323"/>
      <c r="G47" s="323"/>
      <c r="H47" s="323"/>
      <c r="I47" s="323"/>
      <c r="J47" s="323"/>
      <c r="K47" s="396"/>
      <c r="L47" s="398">
        <v>3</v>
      </c>
      <c r="M47" s="398">
        <v>0</v>
      </c>
      <c r="N47" s="400">
        <v>0</v>
      </c>
      <c r="O47" s="401"/>
      <c r="P47" s="404">
        <v>0</v>
      </c>
      <c r="Q47" s="405"/>
      <c r="R47" s="384">
        <f>R49+R58</f>
        <v>166086.31</v>
      </c>
      <c r="S47" s="385"/>
      <c r="T47" s="388">
        <f>T49+T58</f>
        <v>55000</v>
      </c>
      <c r="U47" s="389"/>
      <c r="V47" s="408">
        <f>V49+V58</f>
        <v>55000</v>
      </c>
    </row>
    <row r="48" spans="1:22" ht="12.75" customHeight="1" thickBot="1" x14ac:dyDescent="0.3">
      <c r="A48" s="321"/>
      <c r="B48" s="324"/>
      <c r="C48" s="325"/>
      <c r="D48" s="325"/>
      <c r="E48" s="325"/>
      <c r="F48" s="325"/>
      <c r="G48" s="325"/>
      <c r="H48" s="325"/>
      <c r="I48" s="325"/>
      <c r="J48" s="325"/>
      <c r="K48" s="397"/>
      <c r="L48" s="399"/>
      <c r="M48" s="399"/>
      <c r="N48" s="402"/>
      <c r="O48" s="403"/>
      <c r="P48" s="406"/>
      <c r="Q48" s="407"/>
      <c r="R48" s="386"/>
      <c r="S48" s="387"/>
      <c r="T48" s="390"/>
      <c r="U48" s="391"/>
      <c r="V48" s="409"/>
    </row>
    <row r="49" spans="1:22" ht="16.5" customHeight="1" thickBot="1" x14ac:dyDescent="0.3">
      <c r="A49" s="99"/>
      <c r="B49" s="242"/>
      <c r="C49" s="335" t="s">
        <v>40</v>
      </c>
      <c r="D49" s="336"/>
      <c r="E49" s="336"/>
      <c r="F49" s="336"/>
      <c r="G49" s="336"/>
      <c r="H49" s="336"/>
      <c r="I49" s="336"/>
      <c r="J49" s="336"/>
      <c r="K49" s="337"/>
      <c r="L49" s="96">
        <v>3</v>
      </c>
      <c r="M49" s="96">
        <v>10</v>
      </c>
      <c r="N49" s="338">
        <v>0</v>
      </c>
      <c r="O49" s="339"/>
      <c r="P49" s="333">
        <v>0</v>
      </c>
      <c r="Q49" s="334"/>
      <c r="R49" s="340">
        <f>R50</f>
        <v>146086.31</v>
      </c>
      <c r="S49" s="341"/>
      <c r="T49" s="342">
        <f>T50</f>
        <v>35000</v>
      </c>
      <c r="U49" s="343"/>
      <c r="V49" s="238">
        <f>V50</f>
        <v>35000</v>
      </c>
    </row>
    <row r="50" spans="1:22" ht="54.75" customHeight="1" thickBot="1" x14ac:dyDescent="0.3">
      <c r="A50" s="99"/>
      <c r="B50" s="242"/>
      <c r="C50" s="326"/>
      <c r="D50" s="327"/>
      <c r="E50" s="330" t="s">
        <v>264</v>
      </c>
      <c r="F50" s="331"/>
      <c r="G50" s="331"/>
      <c r="H50" s="331"/>
      <c r="I50" s="331"/>
      <c r="J50" s="331"/>
      <c r="K50" s="332"/>
      <c r="L50" s="63">
        <v>3</v>
      </c>
      <c r="M50" s="63">
        <v>10</v>
      </c>
      <c r="N50" s="289">
        <v>5500000000</v>
      </c>
      <c r="O50" s="295"/>
      <c r="P50" s="296">
        <v>0</v>
      </c>
      <c r="Q50" s="297"/>
      <c r="R50" s="292">
        <f>R51</f>
        <v>146086.31</v>
      </c>
      <c r="S50" s="294"/>
      <c r="T50" s="298">
        <f>T51</f>
        <v>35000</v>
      </c>
      <c r="U50" s="299"/>
      <c r="V50" s="217">
        <f>V51</f>
        <v>35000</v>
      </c>
    </row>
    <row r="51" spans="1:22" ht="15.75" customHeight="1" x14ac:dyDescent="0.25">
      <c r="A51" s="321"/>
      <c r="B51" s="350"/>
      <c r="C51" s="352"/>
      <c r="D51" s="353"/>
      <c r="E51" s="356"/>
      <c r="F51" s="357"/>
      <c r="G51" s="362" t="s">
        <v>173</v>
      </c>
      <c r="H51" s="363"/>
      <c r="I51" s="363"/>
      <c r="J51" s="363"/>
      <c r="K51" s="364"/>
      <c r="L51" s="348">
        <v>3</v>
      </c>
      <c r="M51" s="348">
        <v>10</v>
      </c>
      <c r="N51" s="372">
        <v>5530000000</v>
      </c>
      <c r="O51" s="373"/>
      <c r="P51" s="368">
        <v>0</v>
      </c>
      <c r="Q51" s="369"/>
      <c r="R51" s="300">
        <f>R53</f>
        <v>146086.31</v>
      </c>
      <c r="S51" s="301"/>
      <c r="T51" s="304">
        <f>T54</f>
        <v>35000</v>
      </c>
      <c r="U51" s="305"/>
      <c r="V51" s="346">
        <f>V53</f>
        <v>35000</v>
      </c>
    </row>
    <row r="52" spans="1:22" ht="24.75" customHeight="1" thickBot="1" x14ac:dyDescent="0.3">
      <c r="A52" s="321"/>
      <c r="B52" s="351"/>
      <c r="C52" s="354"/>
      <c r="D52" s="355"/>
      <c r="E52" s="358"/>
      <c r="F52" s="359"/>
      <c r="G52" s="365"/>
      <c r="H52" s="366"/>
      <c r="I52" s="366"/>
      <c r="J52" s="366"/>
      <c r="K52" s="367"/>
      <c r="L52" s="349"/>
      <c r="M52" s="349"/>
      <c r="N52" s="374"/>
      <c r="O52" s="375"/>
      <c r="P52" s="370"/>
      <c r="Q52" s="371"/>
      <c r="R52" s="302"/>
      <c r="S52" s="303"/>
      <c r="T52" s="306"/>
      <c r="U52" s="307"/>
      <c r="V52" s="347"/>
    </row>
    <row r="53" spans="1:22" ht="44.25" customHeight="1" thickBot="1" x14ac:dyDescent="0.3">
      <c r="A53" s="99"/>
      <c r="B53" s="242"/>
      <c r="C53" s="326"/>
      <c r="D53" s="327"/>
      <c r="E53" s="328"/>
      <c r="F53" s="329"/>
      <c r="G53" s="330" t="s">
        <v>174</v>
      </c>
      <c r="H53" s="331"/>
      <c r="I53" s="331"/>
      <c r="J53" s="331"/>
      <c r="K53" s="332"/>
      <c r="L53" s="63">
        <v>3</v>
      </c>
      <c r="M53" s="63">
        <v>10</v>
      </c>
      <c r="N53" s="289">
        <v>5530095020</v>
      </c>
      <c r="O53" s="295"/>
      <c r="P53" s="296">
        <v>0</v>
      </c>
      <c r="Q53" s="297"/>
      <c r="R53" s="292">
        <f>R54</f>
        <v>146086.31</v>
      </c>
      <c r="S53" s="294"/>
      <c r="T53" s="298">
        <f>T51</f>
        <v>35000</v>
      </c>
      <c r="U53" s="299"/>
      <c r="V53" s="217">
        <f>V54</f>
        <v>35000</v>
      </c>
    </row>
    <row r="54" spans="1:22" ht="15.75" customHeight="1" x14ac:dyDescent="0.25">
      <c r="A54" s="321"/>
      <c r="B54" s="350"/>
      <c r="C54" s="352"/>
      <c r="D54" s="353"/>
      <c r="E54" s="356"/>
      <c r="F54" s="357"/>
      <c r="G54" s="360"/>
      <c r="H54" s="362" t="s">
        <v>175</v>
      </c>
      <c r="I54" s="363"/>
      <c r="J54" s="363"/>
      <c r="K54" s="364"/>
      <c r="L54" s="348">
        <v>3</v>
      </c>
      <c r="M54" s="348">
        <v>10</v>
      </c>
      <c r="N54" s="372">
        <v>5530095020</v>
      </c>
      <c r="O54" s="373"/>
      <c r="P54" s="376">
        <v>240</v>
      </c>
      <c r="Q54" s="377"/>
      <c r="R54" s="300">
        <v>146086.31</v>
      </c>
      <c r="S54" s="301"/>
      <c r="T54" s="304">
        <v>35000</v>
      </c>
      <c r="U54" s="305"/>
      <c r="V54" s="346">
        <v>35000</v>
      </c>
    </row>
    <row r="55" spans="1:22" ht="16.5" thickBot="1" x14ac:dyDescent="0.3">
      <c r="A55" s="321"/>
      <c r="B55" s="351"/>
      <c r="C55" s="354"/>
      <c r="D55" s="355"/>
      <c r="E55" s="358"/>
      <c r="F55" s="359"/>
      <c r="G55" s="361"/>
      <c r="H55" s="365"/>
      <c r="I55" s="366"/>
      <c r="J55" s="366"/>
      <c r="K55" s="367"/>
      <c r="L55" s="349"/>
      <c r="M55" s="349"/>
      <c r="N55" s="374"/>
      <c r="O55" s="375"/>
      <c r="P55" s="378"/>
      <c r="Q55" s="379"/>
      <c r="R55" s="302"/>
      <c r="S55" s="303"/>
      <c r="T55" s="306"/>
      <c r="U55" s="307"/>
      <c r="V55" s="347"/>
    </row>
    <row r="56" spans="1:22" ht="23.25" thickBot="1" x14ac:dyDescent="0.3">
      <c r="A56" s="99"/>
      <c r="B56" s="237"/>
      <c r="C56" s="90"/>
      <c r="D56" s="90"/>
      <c r="E56" s="222"/>
      <c r="F56" s="222"/>
      <c r="G56" s="222"/>
      <c r="H56" s="218"/>
      <c r="I56" s="218"/>
      <c r="J56" s="218"/>
      <c r="K56" s="219" t="s">
        <v>230</v>
      </c>
      <c r="L56" s="63">
        <v>3</v>
      </c>
      <c r="M56" s="63">
        <v>14</v>
      </c>
      <c r="N56" s="289">
        <v>0</v>
      </c>
      <c r="O56" s="290"/>
      <c r="P56" s="220">
        <v>0</v>
      </c>
      <c r="Q56" s="221"/>
      <c r="R56" s="214">
        <f>R57</f>
        <v>20000</v>
      </c>
      <c r="S56" s="215"/>
      <c r="T56" s="216">
        <f>T57</f>
        <v>20000</v>
      </c>
      <c r="U56" s="217"/>
      <c r="V56" s="217">
        <f>V57</f>
        <v>20000</v>
      </c>
    </row>
    <row r="57" spans="1:22" ht="23.25" thickBot="1" x14ac:dyDescent="0.3">
      <c r="A57" s="99"/>
      <c r="B57" s="237"/>
      <c r="C57" s="90"/>
      <c r="D57" s="90"/>
      <c r="E57" s="222"/>
      <c r="F57" s="222"/>
      <c r="G57" s="222"/>
      <c r="H57" s="218"/>
      <c r="I57" s="218"/>
      <c r="J57" s="218"/>
      <c r="K57" s="219" t="s">
        <v>231</v>
      </c>
      <c r="L57" s="63">
        <v>3</v>
      </c>
      <c r="M57" s="63">
        <v>14</v>
      </c>
      <c r="N57" s="289">
        <v>7700000000</v>
      </c>
      <c r="O57" s="290"/>
      <c r="P57" s="220">
        <v>0</v>
      </c>
      <c r="Q57" s="221"/>
      <c r="R57" s="214">
        <f>R58</f>
        <v>20000</v>
      </c>
      <c r="S57" s="215"/>
      <c r="T57" s="216">
        <f>T58</f>
        <v>20000</v>
      </c>
      <c r="U57" s="217"/>
      <c r="V57" s="217">
        <f>V58</f>
        <v>20000</v>
      </c>
    </row>
    <row r="58" spans="1:22" ht="16.5" thickBot="1" x14ac:dyDescent="0.3">
      <c r="A58" s="99"/>
      <c r="B58" s="237"/>
      <c r="C58" s="90"/>
      <c r="D58" s="90"/>
      <c r="E58" s="222"/>
      <c r="F58" s="222"/>
      <c r="G58" s="222"/>
      <c r="H58" s="218"/>
      <c r="I58" s="218"/>
      <c r="J58" s="218"/>
      <c r="K58" s="219" t="s">
        <v>233</v>
      </c>
      <c r="L58" s="63">
        <v>3</v>
      </c>
      <c r="M58" s="63">
        <v>14</v>
      </c>
      <c r="N58" s="289">
        <v>7700020040</v>
      </c>
      <c r="O58" s="290"/>
      <c r="P58" s="220">
        <v>0</v>
      </c>
      <c r="Q58" s="221"/>
      <c r="R58" s="214">
        <v>20000</v>
      </c>
      <c r="S58" s="215"/>
      <c r="T58" s="216">
        <v>20000</v>
      </c>
      <c r="U58" s="217"/>
      <c r="V58" s="217">
        <v>20000</v>
      </c>
    </row>
    <row r="59" spans="1:22" ht="23.25" thickBot="1" x14ac:dyDescent="0.3">
      <c r="A59" s="99"/>
      <c r="B59" s="237"/>
      <c r="C59" s="90"/>
      <c r="D59" s="90"/>
      <c r="E59" s="222"/>
      <c r="F59" s="222"/>
      <c r="G59" s="222"/>
      <c r="H59" s="218"/>
      <c r="I59" s="218"/>
      <c r="J59" s="218"/>
      <c r="K59" s="219" t="s">
        <v>164</v>
      </c>
      <c r="L59" s="63">
        <v>3</v>
      </c>
      <c r="M59" s="63">
        <v>14</v>
      </c>
      <c r="N59" s="289">
        <v>7700020040</v>
      </c>
      <c r="O59" s="290"/>
      <c r="P59" s="220">
        <v>240</v>
      </c>
      <c r="Q59" s="221"/>
      <c r="R59" s="214">
        <v>20000</v>
      </c>
      <c r="S59" s="215"/>
      <c r="T59" s="216">
        <v>20000</v>
      </c>
      <c r="U59" s="217"/>
      <c r="V59" s="217">
        <v>20000</v>
      </c>
    </row>
    <row r="60" spans="1:22" ht="16.5" customHeight="1" thickBot="1" x14ac:dyDescent="0.3">
      <c r="A60" s="99"/>
      <c r="B60" s="335" t="s">
        <v>176</v>
      </c>
      <c r="C60" s="336"/>
      <c r="D60" s="336"/>
      <c r="E60" s="336"/>
      <c r="F60" s="336"/>
      <c r="G60" s="336"/>
      <c r="H60" s="336"/>
      <c r="I60" s="336"/>
      <c r="J60" s="336"/>
      <c r="K60" s="337"/>
      <c r="L60" s="96">
        <v>4</v>
      </c>
      <c r="M60" s="96">
        <v>0</v>
      </c>
      <c r="N60" s="338">
        <v>0</v>
      </c>
      <c r="O60" s="339"/>
      <c r="P60" s="333">
        <v>0</v>
      </c>
      <c r="Q60" s="334"/>
      <c r="R60" s="340">
        <f>R61</f>
        <v>571287.15</v>
      </c>
      <c r="S60" s="341"/>
      <c r="T60" s="342">
        <f>T61</f>
        <v>618100</v>
      </c>
      <c r="U60" s="343"/>
      <c r="V60" s="238">
        <f>V62</f>
        <v>881500</v>
      </c>
    </row>
    <row r="61" spans="1:22" ht="14.25" customHeight="1" thickBot="1" x14ac:dyDescent="0.3">
      <c r="A61" s="99"/>
      <c r="B61" s="242"/>
      <c r="C61" s="335" t="s">
        <v>74</v>
      </c>
      <c r="D61" s="336"/>
      <c r="E61" s="336"/>
      <c r="F61" s="336"/>
      <c r="G61" s="336"/>
      <c r="H61" s="336"/>
      <c r="I61" s="336"/>
      <c r="J61" s="336"/>
      <c r="K61" s="337"/>
      <c r="L61" s="96">
        <v>4</v>
      </c>
      <c r="M61" s="96">
        <v>9</v>
      </c>
      <c r="N61" s="338">
        <v>0</v>
      </c>
      <c r="O61" s="339"/>
      <c r="P61" s="333">
        <v>0</v>
      </c>
      <c r="Q61" s="334"/>
      <c r="R61" s="340">
        <f>R62</f>
        <v>571287.15</v>
      </c>
      <c r="S61" s="341"/>
      <c r="T61" s="342">
        <f>T62</f>
        <v>618100</v>
      </c>
      <c r="U61" s="343"/>
      <c r="V61" s="238">
        <f>V62</f>
        <v>881500</v>
      </c>
    </row>
    <row r="62" spans="1:22" ht="55.5" customHeight="1" thickBot="1" x14ac:dyDescent="0.3">
      <c r="A62" s="99"/>
      <c r="B62" s="242"/>
      <c r="C62" s="326"/>
      <c r="D62" s="327"/>
      <c r="E62" s="330" t="s">
        <v>266</v>
      </c>
      <c r="F62" s="331"/>
      <c r="G62" s="331"/>
      <c r="H62" s="331"/>
      <c r="I62" s="331"/>
      <c r="J62" s="331"/>
      <c r="K62" s="332"/>
      <c r="L62" s="63">
        <v>4</v>
      </c>
      <c r="M62" s="63">
        <v>9</v>
      </c>
      <c r="N62" s="289">
        <v>5500000000</v>
      </c>
      <c r="O62" s="295"/>
      <c r="P62" s="296">
        <v>0</v>
      </c>
      <c r="Q62" s="297"/>
      <c r="R62" s="292">
        <f>R63</f>
        <v>571287.15</v>
      </c>
      <c r="S62" s="294"/>
      <c r="T62" s="298">
        <f>T63</f>
        <v>618100</v>
      </c>
      <c r="U62" s="299"/>
      <c r="V62" s="217">
        <f>V63</f>
        <v>881500</v>
      </c>
    </row>
    <row r="63" spans="1:22" ht="15.75" customHeight="1" x14ac:dyDescent="0.25">
      <c r="A63" s="321"/>
      <c r="B63" s="350"/>
      <c r="C63" s="352"/>
      <c r="D63" s="353"/>
      <c r="E63" s="356"/>
      <c r="F63" s="357"/>
      <c r="G63" s="362" t="s">
        <v>177</v>
      </c>
      <c r="H63" s="363"/>
      <c r="I63" s="363"/>
      <c r="J63" s="363"/>
      <c r="K63" s="364"/>
      <c r="L63" s="348">
        <v>4</v>
      </c>
      <c r="M63" s="348">
        <v>9</v>
      </c>
      <c r="N63" s="372">
        <v>5540000000</v>
      </c>
      <c r="O63" s="373"/>
      <c r="P63" s="368">
        <v>0</v>
      </c>
      <c r="Q63" s="369"/>
      <c r="R63" s="300">
        <f>R65</f>
        <v>571287.15</v>
      </c>
      <c r="S63" s="301"/>
      <c r="T63" s="304">
        <f>T65</f>
        <v>618100</v>
      </c>
      <c r="U63" s="305"/>
      <c r="V63" s="346">
        <f>V65</f>
        <v>881500</v>
      </c>
    </row>
    <row r="64" spans="1:22" ht="28.5" customHeight="1" thickBot="1" x14ac:dyDescent="0.3">
      <c r="A64" s="321"/>
      <c r="B64" s="351"/>
      <c r="C64" s="354"/>
      <c r="D64" s="355"/>
      <c r="E64" s="358"/>
      <c r="F64" s="359"/>
      <c r="G64" s="365"/>
      <c r="H64" s="366"/>
      <c r="I64" s="366"/>
      <c r="J64" s="366"/>
      <c r="K64" s="367"/>
      <c r="L64" s="349"/>
      <c r="M64" s="349"/>
      <c r="N64" s="374"/>
      <c r="O64" s="375"/>
      <c r="P64" s="370"/>
      <c r="Q64" s="371"/>
      <c r="R64" s="302"/>
      <c r="S64" s="303"/>
      <c r="T64" s="306"/>
      <c r="U64" s="307"/>
      <c r="V64" s="347"/>
    </row>
    <row r="65" spans="1:22" ht="42.75" customHeight="1" thickBot="1" x14ac:dyDescent="0.3">
      <c r="A65" s="99"/>
      <c r="B65" s="242"/>
      <c r="C65" s="326"/>
      <c r="D65" s="327"/>
      <c r="E65" s="328"/>
      <c r="F65" s="329"/>
      <c r="G65" s="330" t="s">
        <v>178</v>
      </c>
      <c r="H65" s="331"/>
      <c r="I65" s="331"/>
      <c r="J65" s="331"/>
      <c r="K65" s="332"/>
      <c r="L65" s="63">
        <v>4</v>
      </c>
      <c r="M65" s="63">
        <v>9</v>
      </c>
      <c r="N65" s="289">
        <v>5540095280</v>
      </c>
      <c r="O65" s="295"/>
      <c r="P65" s="296">
        <v>0</v>
      </c>
      <c r="Q65" s="297"/>
      <c r="R65" s="292">
        <f>R66</f>
        <v>571287.15</v>
      </c>
      <c r="S65" s="294"/>
      <c r="T65" s="298">
        <f>T66</f>
        <v>618100</v>
      </c>
      <c r="U65" s="299"/>
      <c r="V65" s="217">
        <f>V66</f>
        <v>881500</v>
      </c>
    </row>
    <row r="66" spans="1:22" ht="15.75" customHeight="1" x14ac:dyDescent="0.25">
      <c r="A66" s="321"/>
      <c r="B66" s="350"/>
      <c r="C66" s="352"/>
      <c r="D66" s="353"/>
      <c r="E66" s="356"/>
      <c r="F66" s="357"/>
      <c r="G66" s="360"/>
      <c r="H66" s="362" t="s">
        <v>175</v>
      </c>
      <c r="I66" s="363"/>
      <c r="J66" s="363"/>
      <c r="K66" s="364"/>
      <c r="L66" s="348">
        <v>4</v>
      </c>
      <c r="M66" s="348">
        <v>9</v>
      </c>
      <c r="N66" s="372">
        <v>5540095280</v>
      </c>
      <c r="O66" s="373"/>
      <c r="P66" s="368">
        <v>240</v>
      </c>
      <c r="Q66" s="369"/>
      <c r="R66" s="300">
        <v>571287.15</v>
      </c>
      <c r="S66" s="301"/>
      <c r="T66" s="304">
        <v>618100</v>
      </c>
      <c r="U66" s="305"/>
      <c r="V66" s="346">
        <v>881500</v>
      </c>
    </row>
    <row r="67" spans="1:22" ht="16.5" thickBot="1" x14ac:dyDescent="0.3">
      <c r="A67" s="321"/>
      <c r="B67" s="351"/>
      <c r="C67" s="354"/>
      <c r="D67" s="355"/>
      <c r="E67" s="358"/>
      <c r="F67" s="359"/>
      <c r="G67" s="361"/>
      <c r="H67" s="365"/>
      <c r="I67" s="366"/>
      <c r="J67" s="366"/>
      <c r="K67" s="367"/>
      <c r="L67" s="349"/>
      <c r="M67" s="349"/>
      <c r="N67" s="374"/>
      <c r="O67" s="375"/>
      <c r="P67" s="370"/>
      <c r="Q67" s="371"/>
      <c r="R67" s="302"/>
      <c r="S67" s="303"/>
      <c r="T67" s="306"/>
      <c r="U67" s="307"/>
      <c r="V67" s="347"/>
    </row>
    <row r="68" spans="1:22" ht="18.75" customHeight="1" thickBot="1" x14ac:dyDescent="0.3">
      <c r="A68" s="99"/>
      <c r="B68" s="335" t="s">
        <v>179</v>
      </c>
      <c r="C68" s="336"/>
      <c r="D68" s="336"/>
      <c r="E68" s="336"/>
      <c r="F68" s="336"/>
      <c r="G68" s="336"/>
      <c r="H68" s="336"/>
      <c r="I68" s="336"/>
      <c r="J68" s="336"/>
      <c r="K68" s="337"/>
      <c r="L68" s="96">
        <v>5</v>
      </c>
      <c r="M68" s="96">
        <v>0</v>
      </c>
      <c r="N68" s="338">
        <v>0</v>
      </c>
      <c r="O68" s="339"/>
      <c r="P68" s="333">
        <v>0</v>
      </c>
      <c r="Q68" s="334"/>
      <c r="R68" s="344">
        <f>R69</f>
        <v>134745.9</v>
      </c>
      <c r="S68" s="345"/>
      <c r="T68" s="342">
        <f>T69</f>
        <v>158016</v>
      </c>
      <c r="U68" s="343"/>
      <c r="V68" s="238">
        <f>V70</f>
        <v>282516</v>
      </c>
    </row>
    <row r="69" spans="1:22" ht="16.5" customHeight="1" thickBot="1" x14ac:dyDescent="0.3">
      <c r="A69" s="99"/>
      <c r="B69" s="242"/>
      <c r="C69" s="335" t="s">
        <v>44</v>
      </c>
      <c r="D69" s="336"/>
      <c r="E69" s="336"/>
      <c r="F69" s="336"/>
      <c r="G69" s="336"/>
      <c r="H69" s="336"/>
      <c r="I69" s="336"/>
      <c r="J69" s="336"/>
      <c r="K69" s="337"/>
      <c r="L69" s="96">
        <v>5</v>
      </c>
      <c r="M69" s="96">
        <v>3</v>
      </c>
      <c r="N69" s="338">
        <v>0</v>
      </c>
      <c r="O69" s="339"/>
      <c r="P69" s="333">
        <v>0</v>
      </c>
      <c r="Q69" s="334"/>
      <c r="R69" s="344">
        <f>R70</f>
        <v>134745.9</v>
      </c>
      <c r="S69" s="345"/>
      <c r="T69" s="342">
        <f>T70</f>
        <v>158016</v>
      </c>
      <c r="U69" s="343"/>
      <c r="V69" s="238">
        <f>V70</f>
        <v>282516</v>
      </c>
    </row>
    <row r="70" spans="1:22" ht="58.5" customHeight="1" thickBot="1" x14ac:dyDescent="0.3">
      <c r="A70" s="99"/>
      <c r="B70" s="242"/>
      <c r="C70" s="326"/>
      <c r="D70" s="327"/>
      <c r="E70" s="330" t="s">
        <v>266</v>
      </c>
      <c r="F70" s="331"/>
      <c r="G70" s="331"/>
      <c r="H70" s="331"/>
      <c r="I70" s="331"/>
      <c r="J70" s="331"/>
      <c r="K70" s="332"/>
      <c r="L70" s="63">
        <v>5</v>
      </c>
      <c r="M70" s="63">
        <v>3</v>
      </c>
      <c r="N70" s="289">
        <v>5500000000</v>
      </c>
      <c r="O70" s="295"/>
      <c r="P70" s="296">
        <v>0</v>
      </c>
      <c r="Q70" s="297"/>
      <c r="R70" s="292">
        <f>R71</f>
        <v>134745.9</v>
      </c>
      <c r="S70" s="294"/>
      <c r="T70" s="298">
        <f>T71</f>
        <v>158016</v>
      </c>
      <c r="U70" s="299"/>
      <c r="V70" s="217">
        <f>V71</f>
        <v>282516</v>
      </c>
    </row>
    <row r="71" spans="1:22" ht="36.75" customHeight="1" thickBot="1" x14ac:dyDescent="0.3">
      <c r="A71" s="99"/>
      <c r="B71" s="242"/>
      <c r="C71" s="326"/>
      <c r="D71" s="327"/>
      <c r="E71" s="330" t="s">
        <v>180</v>
      </c>
      <c r="F71" s="331"/>
      <c r="G71" s="331"/>
      <c r="H71" s="331"/>
      <c r="I71" s="331"/>
      <c r="J71" s="331"/>
      <c r="K71" s="332"/>
      <c r="L71" s="63">
        <v>5</v>
      </c>
      <c r="M71" s="63">
        <v>3</v>
      </c>
      <c r="N71" s="289">
        <v>5550000000</v>
      </c>
      <c r="O71" s="295"/>
      <c r="P71" s="296">
        <v>0</v>
      </c>
      <c r="Q71" s="297"/>
      <c r="R71" s="292">
        <f>R72</f>
        <v>134745.9</v>
      </c>
      <c r="S71" s="294"/>
      <c r="T71" s="298">
        <f>T72</f>
        <v>158016</v>
      </c>
      <c r="U71" s="299"/>
      <c r="V71" s="217">
        <f>V72</f>
        <v>282516</v>
      </c>
    </row>
    <row r="72" spans="1:22" ht="32.25" customHeight="1" thickBot="1" x14ac:dyDescent="0.3">
      <c r="A72" s="99"/>
      <c r="B72" s="242"/>
      <c r="C72" s="326"/>
      <c r="D72" s="327"/>
      <c r="E72" s="330" t="s">
        <v>181</v>
      </c>
      <c r="F72" s="331"/>
      <c r="G72" s="331"/>
      <c r="H72" s="331"/>
      <c r="I72" s="331"/>
      <c r="J72" s="331"/>
      <c r="K72" s="332"/>
      <c r="L72" s="63">
        <v>5</v>
      </c>
      <c r="M72" s="63">
        <v>3</v>
      </c>
      <c r="N72" s="289">
        <v>5550095310</v>
      </c>
      <c r="O72" s="295"/>
      <c r="P72" s="296">
        <v>0</v>
      </c>
      <c r="Q72" s="297"/>
      <c r="R72" s="292">
        <f>R73</f>
        <v>134745.9</v>
      </c>
      <c r="S72" s="294"/>
      <c r="T72" s="298">
        <f>T73</f>
        <v>158016</v>
      </c>
      <c r="U72" s="299"/>
      <c r="V72" s="217">
        <f>V73</f>
        <v>282516</v>
      </c>
    </row>
    <row r="73" spans="1:22" ht="33.75" customHeight="1" thickBot="1" x14ac:dyDescent="0.3">
      <c r="A73" s="99"/>
      <c r="B73" s="242"/>
      <c r="C73" s="326"/>
      <c r="D73" s="327"/>
      <c r="E73" s="330" t="s">
        <v>175</v>
      </c>
      <c r="F73" s="331"/>
      <c r="G73" s="331"/>
      <c r="H73" s="331"/>
      <c r="I73" s="331"/>
      <c r="J73" s="331"/>
      <c r="K73" s="332"/>
      <c r="L73" s="63">
        <v>5</v>
      </c>
      <c r="M73" s="63">
        <v>3</v>
      </c>
      <c r="N73" s="289">
        <v>5550095310</v>
      </c>
      <c r="O73" s="295"/>
      <c r="P73" s="296">
        <v>240</v>
      </c>
      <c r="Q73" s="297"/>
      <c r="R73" s="292">
        <v>134745.9</v>
      </c>
      <c r="S73" s="294"/>
      <c r="T73" s="298">
        <v>158016</v>
      </c>
      <c r="U73" s="299"/>
      <c r="V73" s="217">
        <v>282516</v>
      </c>
    </row>
    <row r="74" spans="1:22" ht="16.5" customHeight="1" thickBot="1" x14ac:dyDescent="0.3">
      <c r="A74" s="99"/>
      <c r="B74" s="335" t="s">
        <v>182</v>
      </c>
      <c r="C74" s="336"/>
      <c r="D74" s="336"/>
      <c r="E74" s="336"/>
      <c r="F74" s="336"/>
      <c r="G74" s="336"/>
      <c r="H74" s="336"/>
      <c r="I74" s="336"/>
      <c r="J74" s="336"/>
      <c r="K74" s="337"/>
      <c r="L74" s="96">
        <v>8</v>
      </c>
      <c r="M74" s="96">
        <v>0</v>
      </c>
      <c r="N74" s="338">
        <v>0</v>
      </c>
      <c r="O74" s="339"/>
      <c r="P74" s="333">
        <v>0</v>
      </c>
      <c r="Q74" s="334"/>
      <c r="R74" s="340">
        <f>R75</f>
        <v>1730400</v>
      </c>
      <c r="S74" s="341"/>
      <c r="T74" s="342">
        <f>T75</f>
        <v>1280400</v>
      </c>
      <c r="U74" s="343"/>
      <c r="V74" s="238">
        <f>V75</f>
        <v>1080400</v>
      </c>
    </row>
    <row r="75" spans="1:22" ht="16.5" thickBot="1" x14ac:dyDescent="0.3">
      <c r="A75" s="99"/>
      <c r="B75" s="242"/>
      <c r="C75" s="335" t="s">
        <v>47</v>
      </c>
      <c r="D75" s="336"/>
      <c r="E75" s="336"/>
      <c r="F75" s="336"/>
      <c r="G75" s="336"/>
      <c r="H75" s="336"/>
      <c r="I75" s="336"/>
      <c r="J75" s="336"/>
      <c r="K75" s="337"/>
      <c r="L75" s="96">
        <v>8</v>
      </c>
      <c r="M75" s="96">
        <v>1</v>
      </c>
      <c r="N75" s="338">
        <v>0</v>
      </c>
      <c r="O75" s="339"/>
      <c r="P75" s="333">
        <v>0</v>
      </c>
      <c r="Q75" s="334"/>
      <c r="R75" s="340">
        <f>R76</f>
        <v>1730400</v>
      </c>
      <c r="S75" s="341"/>
      <c r="T75" s="342">
        <f>T76</f>
        <v>1280400</v>
      </c>
      <c r="U75" s="343"/>
      <c r="V75" s="238">
        <f>V76</f>
        <v>1080400</v>
      </c>
    </row>
    <row r="76" spans="1:22" ht="52.5" customHeight="1" thickBot="1" x14ac:dyDescent="0.3">
      <c r="A76" s="99"/>
      <c r="B76" s="242"/>
      <c r="C76" s="326"/>
      <c r="D76" s="327"/>
      <c r="E76" s="330" t="s">
        <v>266</v>
      </c>
      <c r="F76" s="331"/>
      <c r="G76" s="331"/>
      <c r="H76" s="331"/>
      <c r="I76" s="331"/>
      <c r="J76" s="331"/>
      <c r="K76" s="332"/>
      <c r="L76" s="63">
        <v>8</v>
      </c>
      <c r="M76" s="63">
        <v>1</v>
      </c>
      <c r="N76" s="289">
        <v>5500000000</v>
      </c>
      <c r="O76" s="295"/>
      <c r="P76" s="296">
        <v>0</v>
      </c>
      <c r="Q76" s="297"/>
      <c r="R76" s="292">
        <f>R77</f>
        <v>1730400</v>
      </c>
      <c r="S76" s="294"/>
      <c r="T76" s="298">
        <f>T77</f>
        <v>1280400</v>
      </c>
      <c r="U76" s="299"/>
      <c r="V76" s="217">
        <f>V77</f>
        <v>1080400</v>
      </c>
    </row>
    <row r="77" spans="1:22" ht="36" customHeight="1" thickBot="1" x14ac:dyDescent="0.3">
      <c r="A77" s="99"/>
      <c r="B77" s="242"/>
      <c r="C77" s="326"/>
      <c r="D77" s="327"/>
      <c r="E77" s="330" t="s">
        <v>183</v>
      </c>
      <c r="F77" s="331"/>
      <c r="G77" s="331"/>
      <c r="H77" s="331"/>
      <c r="I77" s="331"/>
      <c r="J77" s="331"/>
      <c r="K77" s="332"/>
      <c r="L77" s="63">
        <v>8</v>
      </c>
      <c r="M77" s="63">
        <v>1</v>
      </c>
      <c r="N77" s="289">
        <v>5560000000</v>
      </c>
      <c r="O77" s="295"/>
      <c r="P77" s="296">
        <v>0</v>
      </c>
      <c r="Q77" s="297"/>
      <c r="R77" s="292">
        <f>R78+R80+R82</f>
        <v>1730400</v>
      </c>
      <c r="S77" s="294"/>
      <c r="T77" s="298">
        <f>T78+T80+T82</f>
        <v>1280400</v>
      </c>
      <c r="U77" s="299"/>
      <c r="V77" s="217">
        <f>V78+V80+V82</f>
        <v>1080400</v>
      </c>
    </row>
    <row r="78" spans="1:22" ht="42.75" customHeight="1" thickBot="1" x14ac:dyDescent="0.3">
      <c r="A78" s="99"/>
      <c r="B78" s="242"/>
      <c r="C78" s="58"/>
      <c r="D78" s="59"/>
      <c r="E78" s="60"/>
      <c r="F78" s="61"/>
      <c r="G78" s="330" t="s">
        <v>184</v>
      </c>
      <c r="H78" s="331"/>
      <c r="I78" s="331"/>
      <c r="J78" s="331"/>
      <c r="K78" s="332"/>
      <c r="L78" s="63">
        <v>8</v>
      </c>
      <c r="M78" s="63">
        <v>1</v>
      </c>
      <c r="N78" s="289">
        <v>5560075080</v>
      </c>
      <c r="O78" s="295"/>
      <c r="P78" s="296">
        <v>0</v>
      </c>
      <c r="Q78" s="297"/>
      <c r="R78" s="292">
        <f>R79</f>
        <v>980400</v>
      </c>
      <c r="S78" s="294"/>
      <c r="T78" s="298">
        <f>T79</f>
        <v>980400</v>
      </c>
      <c r="U78" s="299"/>
      <c r="V78" s="217">
        <f>V79</f>
        <v>980400</v>
      </c>
    </row>
    <row r="79" spans="1:22" ht="20.25" customHeight="1" thickBot="1" x14ac:dyDescent="0.3">
      <c r="A79" s="99"/>
      <c r="B79" s="242"/>
      <c r="C79" s="326"/>
      <c r="D79" s="327"/>
      <c r="E79" s="328"/>
      <c r="F79" s="329"/>
      <c r="G79" s="330" t="s">
        <v>140</v>
      </c>
      <c r="H79" s="331"/>
      <c r="I79" s="331"/>
      <c r="J79" s="331"/>
      <c r="K79" s="332"/>
      <c r="L79" s="63">
        <v>8</v>
      </c>
      <c r="M79" s="63">
        <v>1</v>
      </c>
      <c r="N79" s="289">
        <v>5560075080</v>
      </c>
      <c r="O79" s="295"/>
      <c r="P79" s="296">
        <v>540</v>
      </c>
      <c r="Q79" s="297"/>
      <c r="R79" s="292">
        <v>980400</v>
      </c>
      <c r="S79" s="294"/>
      <c r="T79" s="298">
        <v>980400</v>
      </c>
      <c r="U79" s="299"/>
      <c r="V79" s="217">
        <v>980400</v>
      </c>
    </row>
    <row r="80" spans="1:22" ht="30" customHeight="1" thickBot="1" x14ac:dyDescent="0.3">
      <c r="A80" s="99"/>
      <c r="B80" s="242"/>
      <c r="C80" s="326"/>
      <c r="D80" s="327"/>
      <c r="E80" s="328"/>
      <c r="F80" s="329"/>
      <c r="G80" s="88"/>
      <c r="H80" s="330" t="s">
        <v>262</v>
      </c>
      <c r="I80" s="331"/>
      <c r="J80" s="331"/>
      <c r="K80" s="332"/>
      <c r="L80" s="63">
        <v>8</v>
      </c>
      <c r="M80" s="63">
        <v>1</v>
      </c>
      <c r="N80" s="289">
        <v>5560095110</v>
      </c>
      <c r="O80" s="295"/>
      <c r="P80" s="296">
        <v>0</v>
      </c>
      <c r="Q80" s="297"/>
      <c r="R80" s="292">
        <f>R81</f>
        <v>300000</v>
      </c>
      <c r="S80" s="294"/>
      <c r="T80" s="298">
        <v>0</v>
      </c>
      <c r="U80" s="299"/>
      <c r="V80" s="217">
        <v>0</v>
      </c>
    </row>
    <row r="81" spans="1:22" ht="35.25" customHeight="1" thickBot="1" x14ac:dyDescent="0.3">
      <c r="A81" s="99"/>
      <c r="B81" s="244"/>
      <c r="C81" s="68"/>
      <c r="D81" s="69"/>
      <c r="E81" s="70"/>
      <c r="F81" s="71"/>
      <c r="G81" s="97"/>
      <c r="H81" s="73"/>
      <c r="I81" s="74"/>
      <c r="J81" s="74"/>
      <c r="K81" s="75" t="s">
        <v>261</v>
      </c>
      <c r="L81" s="82">
        <v>8</v>
      </c>
      <c r="M81" s="98">
        <v>1</v>
      </c>
      <c r="N81" s="289">
        <v>5560095110</v>
      </c>
      <c r="O81" s="295"/>
      <c r="P81" s="86">
        <v>240</v>
      </c>
      <c r="Q81" s="87"/>
      <c r="R81" s="292">
        <v>300000</v>
      </c>
      <c r="S81" s="294"/>
      <c r="T81" s="298">
        <v>0</v>
      </c>
      <c r="U81" s="299"/>
      <c r="V81" s="83">
        <v>0</v>
      </c>
    </row>
    <row r="82" spans="1:22" ht="35.25" customHeight="1" thickBot="1" x14ac:dyDescent="0.3">
      <c r="A82" s="99"/>
      <c r="B82" s="244"/>
      <c r="C82" s="68"/>
      <c r="D82" s="69"/>
      <c r="E82" s="70"/>
      <c r="F82" s="71"/>
      <c r="G82" s="97"/>
      <c r="H82" s="73"/>
      <c r="I82" s="74"/>
      <c r="J82" s="74"/>
      <c r="K82" s="75" t="s">
        <v>263</v>
      </c>
      <c r="L82" s="82">
        <v>8</v>
      </c>
      <c r="M82" s="98">
        <v>1</v>
      </c>
      <c r="N82" s="289">
        <v>5560095220</v>
      </c>
      <c r="O82" s="295"/>
      <c r="P82" s="86">
        <v>0</v>
      </c>
      <c r="Q82" s="87"/>
      <c r="R82" s="292">
        <f>R83</f>
        <v>450000</v>
      </c>
      <c r="S82" s="294"/>
      <c r="T82" s="298">
        <v>300000</v>
      </c>
      <c r="U82" s="299"/>
      <c r="V82" s="83">
        <v>100000</v>
      </c>
    </row>
    <row r="83" spans="1:22" ht="35.25" customHeight="1" thickBot="1" x14ac:dyDescent="0.3">
      <c r="A83" s="99"/>
      <c r="B83" s="244"/>
      <c r="C83" s="68"/>
      <c r="D83" s="69"/>
      <c r="E83" s="70"/>
      <c r="F83" s="71"/>
      <c r="G83" s="97"/>
      <c r="H83" s="73"/>
      <c r="I83" s="74"/>
      <c r="J83" s="74"/>
      <c r="K83" s="75" t="s">
        <v>175</v>
      </c>
      <c r="L83" s="82">
        <v>8</v>
      </c>
      <c r="M83" s="98">
        <v>1</v>
      </c>
      <c r="N83" s="289">
        <v>5560095220</v>
      </c>
      <c r="O83" s="295"/>
      <c r="P83" s="86">
        <v>240</v>
      </c>
      <c r="Q83" s="87"/>
      <c r="R83" s="292">
        <v>450000</v>
      </c>
      <c r="S83" s="294"/>
      <c r="T83" s="298">
        <v>300000</v>
      </c>
      <c r="U83" s="299"/>
      <c r="V83" s="83">
        <v>100000</v>
      </c>
    </row>
    <row r="84" spans="1:22" ht="15.75" customHeight="1" x14ac:dyDescent="0.25">
      <c r="A84" s="321"/>
      <c r="B84" s="322" t="s">
        <v>185</v>
      </c>
      <c r="C84" s="323"/>
      <c r="D84" s="323"/>
      <c r="E84" s="323"/>
      <c r="F84" s="323"/>
      <c r="G84" s="323"/>
      <c r="H84" s="323"/>
      <c r="I84" s="323"/>
      <c r="J84" s="323"/>
      <c r="K84" s="323"/>
      <c r="L84" s="312"/>
      <c r="M84" s="312"/>
      <c r="N84" s="312"/>
      <c r="O84" s="312"/>
      <c r="P84" s="316"/>
      <c r="Q84" s="317"/>
      <c r="R84" s="308">
        <f>R74+R68+R60+R47+R38+R9</f>
        <v>4517187.1500000004</v>
      </c>
      <c r="S84" s="309"/>
      <c r="T84" s="308">
        <f>T74+T68+T60+T47+T38+T9</f>
        <v>3864500</v>
      </c>
      <c r="U84" s="309"/>
      <c r="V84" s="313">
        <f>V74+V68+V60+V47+V38+V9</f>
        <v>4052400</v>
      </c>
    </row>
    <row r="85" spans="1:22" ht="16.5" thickBot="1" x14ac:dyDescent="0.3">
      <c r="A85" s="321"/>
      <c r="B85" s="324"/>
      <c r="C85" s="325"/>
      <c r="D85" s="325"/>
      <c r="E85" s="325"/>
      <c r="F85" s="325"/>
      <c r="G85" s="325"/>
      <c r="H85" s="325"/>
      <c r="I85" s="325"/>
      <c r="J85" s="325"/>
      <c r="K85" s="325"/>
      <c r="L85" s="320"/>
      <c r="M85" s="320"/>
      <c r="N85" s="320"/>
      <c r="O85" s="320"/>
      <c r="P85" s="318"/>
      <c r="Q85" s="319"/>
      <c r="R85" s="310"/>
      <c r="S85" s="311"/>
      <c r="T85" s="310"/>
      <c r="U85" s="311"/>
      <c r="V85" s="314"/>
    </row>
    <row r="86" spans="1:22" x14ac:dyDescent="0.25">
      <c r="A86" s="53"/>
      <c r="B86" s="53"/>
      <c r="C86" s="315"/>
      <c r="D86" s="315"/>
      <c r="E86" s="315"/>
      <c r="F86" s="315"/>
      <c r="G86" s="99"/>
      <c r="H86" s="315"/>
      <c r="I86" s="315"/>
      <c r="J86" s="315"/>
      <c r="K86" s="315"/>
      <c r="L86" s="53"/>
      <c r="M86" s="53"/>
      <c r="N86" s="315"/>
      <c r="O86" s="315"/>
      <c r="P86" s="315"/>
      <c r="Q86" s="315"/>
      <c r="R86" s="312"/>
      <c r="S86" s="312"/>
      <c r="T86" s="312"/>
      <c r="U86" s="312"/>
      <c r="V86" s="56"/>
    </row>
    <row r="87" spans="1:22" x14ac:dyDescent="0.25">
      <c r="A87" s="53"/>
      <c r="B87" s="53"/>
      <c r="C87" s="288"/>
      <c r="D87" s="288"/>
      <c r="E87" s="288"/>
      <c r="F87" s="288"/>
      <c r="G87" s="53"/>
      <c r="H87" s="288"/>
      <c r="I87" s="288"/>
      <c r="J87" s="288"/>
      <c r="K87" s="288"/>
      <c r="L87" s="53"/>
      <c r="M87" s="53"/>
      <c r="N87" s="288"/>
      <c r="O87" s="288"/>
      <c r="P87" s="288"/>
      <c r="Q87" s="288"/>
      <c r="R87" s="288"/>
      <c r="S87" s="288"/>
      <c r="T87" s="288"/>
      <c r="U87" s="288"/>
      <c r="V87" s="53"/>
    </row>
    <row r="88" spans="1:22" x14ac:dyDescent="0.25">
      <c r="A88" s="53"/>
      <c r="B88" s="53"/>
      <c r="C88" s="288"/>
      <c r="D88" s="288"/>
      <c r="E88" s="288"/>
      <c r="F88" s="288"/>
      <c r="G88" s="53"/>
      <c r="H88" s="288"/>
      <c r="I88" s="288"/>
      <c r="J88" s="288"/>
      <c r="K88" s="288"/>
      <c r="L88" s="53"/>
      <c r="M88" s="53"/>
      <c r="N88" s="288"/>
      <c r="O88" s="288"/>
      <c r="P88" s="288"/>
      <c r="Q88" s="288"/>
      <c r="R88" s="288"/>
      <c r="S88" s="288"/>
      <c r="T88" s="288"/>
      <c r="U88" s="288"/>
      <c r="V88" s="53"/>
    </row>
    <row r="89" spans="1:22" x14ac:dyDescent="0.25">
      <c r="A89" s="53"/>
      <c r="B89" s="53"/>
      <c r="C89" s="288"/>
      <c r="D89" s="288"/>
      <c r="E89" s="288"/>
      <c r="F89" s="288"/>
      <c r="G89" s="53"/>
      <c r="H89" s="288"/>
      <c r="I89" s="288"/>
      <c r="J89" s="288"/>
      <c r="K89" s="288"/>
      <c r="L89" s="53"/>
      <c r="M89" s="53"/>
      <c r="N89" s="288"/>
      <c r="O89" s="288"/>
      <c r="P89" s="288"/>
      <c r="Q89" s="288"/>
      <c r="R89" s="288"/>
      <c r="S89" s="288"/>
      <c r="T89" s="288"/>
      <c r="U89" s="288"/>
      <c r="V89" s="53"/>
    </row>
    <row r="90" spans="1:22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x14ac:dyDescent="0.25">
      <c r="A91" s="100"/>
    </row>
  </sheetData>
  <mergeCells count="447">
    <mergeCell ref="N32:O32"/>
    <mergeCell ref="S5:T5"/>
    <mergeCell ref="N57:O57"/>
    <mergeCell ref="R28:S28"/>
    <mergeCell ref="R29:S29"/>
    <mergeCell ref="R30:S30"/>
    <mergeCell ref="R31:S31"/>
    <mergeCell ref="N28:O28"/>
    <mergeCell ref="N29:O29"/>
    <mergeCell ref="N30:O30"/>
    <mergeCell ref="N31:O31"/>
    <mergeCell ref="C1:D1"/>
    <mergeCell ref="E1:F1"/>
    <mergeCell ref="H1:K1"/>
    <mergeCell ref="O1:P1"/>
    <mergeCell ref="C3:D3"/>
    <mergeCell ref="E3:F3"/>
    <mergeCell ref="H3:K3"/>
    <mergeCell ref="O3:P3"/>
    <mergeCell ref="O4:P4"/>
    <mergeCell ref="R7:S7"/>
    <mergeCell ref="Q1:V1"/>
    <mergeCell ref="C2:D2"/>
    <mergeCell ref="E2:F2"/>
    <mergeCell ref="H2:K2"/>
    <mergeCell ref="T7:U7"/>
    <mergeCell ref="C5:D5"/>
    <mergeCell ref="E5:F5"/>
    <mergeCell ref="H5:K5"/>
    <mergeCell ref="O5:P5"/>
    <mergeCell ref="O2:P2"/>
    <mergeCell ref="Q2:V2"/>
    <mergeCell ref="B8:K8"/>
    <mergeCell ref="N8:O8"/>
    <mergeCell ref="P8:Q8"/>
    <mergeCell ref="R8:S8"/>
    <mergeCell ref="Q3:V3"/>
    <mergeCell ref="C4:D4"/>
    <mergeCell ref="E4:F4"/>
    <mergeCell ref="H4:K4"/>
    <mergeCell ref="R11:S12"/>
    <mergeCell ref="Q4:V4"/>
    <mergeCell ref="A9:A10"/>
    <mergeCell ref="B9:K10"/>
    <mergeCell ref="L9:L10"/>
    <mergeCell ref="M9:M10"/>
    <mergeCell ref="T8:U8"/>
    <mergeCell ref="Q5:R5"/>
    <mergeCell ref="U5:V5"/>
    <mergeCell ref="A6:V6"/>
    <mergeCell ref="C13:D13"/>
    <mergeCell ref="E13:K13"/>
    <mergeCell ref="N13:O13"/>
    <mergeCell ref="P13:Q13"/>
    <mergeCell ref="P7:Q7"/>
    <mergeCell ref="N11:O12"/>
    <mergeCell ref="P11:Q12"/>
    <mergeCell ref="N9:O10"/>
    <mergeCell ref="P9:Q10"/>
    <mergeCell ref="B7:O7"/>
    <mergeCell ref="V9:V10"/>
    <mergeCell ref="A11:A12"/>
    <mergeCell ref="B11:B12"/>
    <mergeCell ref="C11:K12"/>
    <mergeCell ref="L11:L12"/>
    <mergeCell ref="M11:M12"/>
    <mergeCell ref="T11:U12"/>
    <mergeCell ref="V11:V12"/>
    <mergeCell ref="R9:S10"/>
    <mergeCell ref="T9:U10"/>
    <mergeCell ref="R13:S13"/>
    <mergeCell ref="T13:U13"/>
    <mergeCell ref="G14:K14"/>
    <mergeCell ref="N14:O14"/>
    <mergeCell ref="P14:Q14"/>
    <mergeCell ref="R14:S14"/>
    <mergeCell ref="T14:U14"/>
    <mergeCell ref="P15:Q15"/>
    <mergeCell ref="R15:S15"/>
    <mergeCell ref="T15:U15"/>
    <mergeCell ref="C14:D14"/>
    <mergeCell ref="E14:F14"/>
    <mergeCell ref="C15:D15"/>
    <mergeCell ref="E15:F15"/>
    <mergeCell ref="H15:K15"/>
    <mergeCell ref="N15:O15"/>
    <mergeCell ref="C17:K17"/>
    <mergeCell ref="N17:O17"/>
    <mergeCell ref="P17:Q17"/>
    <mergeCell ref="R17:S17"/>
    <mergeCell ref="T18:U18"/>
    <mergeCell ref="N16:O16"/>
    <mergeCell ref="R16:S16"/>
    <mergeCell ref="T16:U16"/>
    <mergeCell ref="T17:U17"/>
    <mergeCell ref="C19:D19"/>
    <mergeCell ref="E19:F19"/>
    <mergeCell ref="G19:K19"/>
    <mergeCell ref="N19:O19"/>
    <mergeCell ref="P19:Q19"/>
    <mergeCell ref="R18:S18"/>
    <mergeCell ref="C18:D18"/>
    <mergeCell ref="E18:K18"/>
    <mergeCell ref="N18:O18"/>
    <mergeCell ref="P18:Q18"/>
    <mergeCell ref="C20:D20"/>
    <mergeCell ref="E20:F20"/>
    <mergeCell ref="G20:K20"/>
    <mergeCell ref="N20:O20"/>
    <mergeCell ref="P20:Q20"/>
    <mergeCell ref="R20:S20"/>
    <mergeCell ref="R19:S19"/>
    <mergeCell ref="I21:K21"/>
    <mergeCell ref="N21:O21"/>
    <mergeCell ref="P21:Q21"/>
    <mergeCell ref="R21:S21"/>
    <mergeCell ref="T19:U19"/>
    <mergeCell ref="T20:U20"/>
    <mergeCell ref="V22:V23"/>
    <mergeCell ref="T21:U21"/>
    <mergeCell ref="A22:A23"/>
    <mergeCell ref="B22:B23"/>
    <mergeCell ref="C22:D23"/>
    <mergeCell ref="E22:F23"/>
    <mergeCell ref="G22:H23"/>
    <mergeCell ref="C21:D21"/>
    <mergeCell ref="E21:F21"/>
    <mergeCell ref="G21:H21"/>
    <mergeCell ref="I22:K23"/>
    <mergeCell ref="L22:L23"/>
    <mergeCell ref="C24:D24"/>
    <mergeCell ref="E24:F24"/>
    <mergeCell ref="G24:H24"/>
    <mergeCell ref="I24:K24"/>
    <mergeCell ref="P22:Q23"/>
    <mergeCell ref="R22:S23"/>
    <mergeCell ref="M22:M23"/>
    <mergeCell ref="N22:O23"/>
    <mergeCell ref="T25:U25"/>
    <mergeCell ref="N24:O24"/>
    <mergeCell ref="P24:Q24"/>
    <mergeCell ref="T22:U23"/>
    <mergeCell ref="R24:S24"/>
    <mergeCell ref="T24:U24"/>
    <mergeCell ref="N26:O26"/>
    <mergeCell ref="R26:S26"/>
    <mergeCell ref="N27:O27"/>
    <mergeCell ref="R27:S27"/>
    <mergeCell ref="N25:O25"/>
    <mergeCell ref="R25:S25"/>
    <mergeCell ref="T27:U27"/>
    <mergeCell ref="T26:U26"/>
    <mergeCell ref="B38:K38"/>
    <mergeCell ref="N38:O38"/>
    <mergeCell ref="P38:Q38"/>
    <mergeCell ref="R38:S38"/>
    <mergeCell ref="N37:O37"/>
    <mergeCell ref="R37:S37"/>
    <mergeCell ref="R40:S40"/>
    <mergeCell ref="T38:U38"/>
    <mergeCell ref="T40:U40"/>
    <mergeCell ref="R39:S39"/>
    <mergeCell ref="T39:U39"/>
    <mergeCell ref="N33:O33"/>
    <mergeCell ref="N36:O36"/>
    <mergeCell ref="R36:S36"/>
    <mergeCell ref="N34:O34"/>
    <mergeCell ref="B39:C39"/>
    <mergeCell ref="D39:K39"/>
    <mergeCell ref="N39:O39"/>
    <mergeCell ref="P39:Q39"/>
    <mergeCell ref="N40:O40"/>
    <mergeCell ref="P40:Q40"/>
    <mergeCell ref="T41:U41"/>
    <mergeCell ref="F42:G43"/>
    <mergeCell ref="H42:K43"/>
    <mergeCell ref="L42:L43"/>
    <mergeCell ref="M42:M43"/>
    <mergeCell ref="N41:O41"/>
    <mergeCell ref="R42:S43"/>
    <mergeCell ref="B40:C40"/>
    <mergeCell ref="A42:A43"/>
    <mergeCell ref="B42:C43"/>
    <mergeCell ref="D42:E43"/>
    <mergeCell ref="D40:E40"/>
    <mergeCell ref="B41:C41"/>
    <mergeCell ref="D41:E41"/>
    <mergeCell ref="F41:G41"/>
    <mergeCell ref="H41:K41"/>
    <mergeCell ref="F40:K40"/>
    <mergeCell ref="T42:U43"/>
    <mergeCell ref="A45:A46"/>
    <mergeCell ref="B45:C46"/>
    <mergeCell ref="D45:E46"/>
    <mergeCell ref="F45:G46"/>
    <mergeCell ref="R45:S46"/>
    <mergeCell ref="T45:U46"/>
    <mergeCell ref="H45:J46"/>
    <mergeCell ref="K45:K46"/>
    <mergeCell ref="L45:L46"/>
    <mergeCell ref="V42:V43"/>
    <mergeCell ref="B44:C44"/>
    <mergeCell ref="D44:E44"/>
    <mergeCell ref="F44:G44"/>
    <mergeCell ref="H44:J44"/>
    <mergeCell ref="N44:O44"/>
    <mergeCell ref="T44:U44"/>
    <mergeCell ref="N42:O43"/>
    <mergeCell ref="P42:Q43"/>
    <mergeCell ref="M45:M46"/>
    <mergeCell ref="V45:V46"/>
    <mergeCell ref="N46:O46"/>
    <mergeCell ref="A47:A48"/>
    <mergeCell ref="B47:K48"/>
    <mergeCell ref="L47:L48"/>
    <mergeCell ref="M47:M48"/>
    <mergeCell ref="N47:O48"/>
    <mergeCell ref="P47:Q48"/>
    <mergeCell ref="V47:V48"/>
    <mergeCell ref="T50:U50"/>
    <mergeCell ref="C49:K49"/>
    <mergeCell ref="N49:O49"/>
    <mergeCell ref="P49:Q49"/>
    <mergeCell ref="R49:S49"/>
    <mergeCell ref="C50:D50"/>
    <mergeCell ref="E50:K50"/>
    <mergeCell ref="N50:O50"/>
    <mergeCell ref="P50:Q50"/>
    <mergeCell ref="R32:S32"/>
    <mergeCell ref="R33:S33"/>
    <mergeCell ref="R47:S48"/>
    <mergeCell ref="T47:U48"/>
    <mergeCell ref="R34:S34"/>
    <mergeCell ref="N45:O45"/>
    <mergeCell ref="P44:Q44"/>
    <mergeCell ref="R44:S44"/>
    <mergeCell ref="R41:S41"/>
    <mergeCell ref="P41:Q41"/>
    <mergeCell ref="T49:U49"/>
    <mergeCell ref="R50:S50"/>
    <mergeCell ref="T51:U52"/>
    <mergeCell ref="V51:V52"/>
    <mergeCell ref="P45:Q46"/>
    <mergeCell ref="A51:A52"/>
    <mergeCell ref="B51:B52"/>
    <mergeCell ref="C51:D52"/>
    <mergeCell ref="E51:F52"/>
    <mergeCell ref="G51:K52"/>
    <mergeCell ref="G53:K53"/>
    <mergeCell ref="N53:O53"/>
    <mergeCell ref="P51:Q52"/>
    <mergeCell ref="R51:S52"/>
    <mergeCell ref="P53:Q53"/>
    <mergeCell ref="R53:S53"/>
    <mergeCell ref="L51:L52"/>
    <mergeCell ref="M51:M52"/>
    <mergeCell ref="N51:O52"/>
    <mergeCell ref="T53:U53"/>
    <mergeCell ref="A54:A55"/>
    <mergeCell ref="B54:B55"/>
    <mergeCell ref="C54:D55"/>
    <mergeCell ref="E54:F55"/>
    <mergeCell ref="G54:G55"/>
    <mergeCell ref="H54:K55"/>
    <mergeCell ref="L54:L55"/>
    <mergeCell ref="C53:D53"/>
    <mergeCell ref="E53:F53"/>
    <mergeCell ref="V54:V55"/>
    <mergeCell ref="B60:K60"/>
    <mergeCell ref="N60:O60"/>
    <mergeCell ref="P60:Q60"/>
    <mergeCell ref="R60:S60"/>
    <mergeCell ref="T60:U60"/>
    <mergeCell ref="N56:O56"/>
    <mergeCell ref="N58:O58"/>
    <mergeCell ref="M54:M55"/>
    <mergeCell ref="N54:O55"/>
    <mergeCell ref="T62:U62"/>
    <mergeCell ref="C61:K61"/>
    <mergeCell ref="N61:O61"/>
    <mergeCell ref="P61:Q61"/>
    <mergeCell ref="R61:S61"/>
    <mergeCell ref="N62:O62"/>
    <mergeCell ref="P62:Q62"/>
    <mergeCell ref="R62:S62"/>
    <mergeCell ref="T54:U55"/>
    <mergeCell ref="P54:Q55"/>
    <mergeCell ref="R54:S55"/>
    <mergeCell ref="A63:A64"/>
    <mergeCell ref="B63:B64"/>
    <mergeCell ref="C63:D64"/>
    <mergeCell ref="E63:F64"/>
    <mergeCell ref="T61:U61"/>
    <mergeCell ref="C62:D62"/>
    <mergeCell ref="E62:K62"/>
    <mergeCell ref="R63:S64"/>
    <mergeCell ref="T63:U64"/>
    <mergeCell ref="V63:V64"/>
    <mergeCell ref="G63:K64"/>
    <mergeCell ref="L63:L64"/>
    <mergeCell ref="M63:M64"/>
    <mergeCell ref="N63:O64"/>
    <mergeCell ref="C65:D65"/>
    <mergeCell ref="E65:F65"/>
    <mergeCell ref="G65:K65"/>
    <mergeCell ref="N65:O65"/>
    <mergeCell ref="P63:Q64"/>
    <mergeCell ref="N66:O67"/>
    <mergeCell ref="P66:Q67"/>
    <mergeCell ref="P65:Q65"/>
    <mergeCell ref="L66:L67"/>
    <mergeCell ref="M66:M67"/>
    <mergeCell ref="R65:S65"/>
    <mergeCell ref="T65:U65"/>
    <mergeCell ref="A66:A67"/>
    <mergeCell ref="B66:B67"/>
    <mergeCell ref="C66:D67"/>
    <mergeCell ref="E66:F67"/>
    <mergeCell ref="G66:G67"/>
    <mergeCell ref="H66:K67"/>
    <mergeCell ref="C69:K69"/>
    <mergeCell ref="N69:O69"/>
    <mergeCell ref="P69:Q69"/>
    <mergeCell ref="R69:S69"/>
    <mergeCell ref="V66:V67"/>
    <mergeCell ref="B68:K68"/>
    <mergeCell ref="N68:O68"/>
    <mergeCell ref="P68:Q68"/>
    <mergeCell ref="R68:S68"/>
    <mergeCell ref="T68:U68"/>
    <mergeCell ref="C71:D71"/>
    <mergeCell ref="E71:K71"/>
    <mergeCell ref="N71:O71"/>
    <mergeCell ref="P71:Q71"/>
    <mergeCell ref="T69:U69"/>
    <mergeCell ref="C70:D70"/>
    <mergeCell ref="E70:K70"/>
    <mergeCell ref="N70:O70"/>
    <mergeCell ref="P70:Q70"/>
    <mergeCell ref="R70:S70"/>
    <mergeCell ref="B74:K74"/>
    <mergeCell ref="N74:O74"/>
    <mergeCell ref="R71:S71"/>
    <mergeCell ref="T71:U71"/>
    <mergeCell ref="C72:D72"/>
    <mergeCell ref="E72:K72"/>
    <mergeCell ref="N72:O72"/>
    <mergeCell ref="P72:Q72"/>
    <mergeCell ref="R72:S72"/>
    <mergeCell ref="T72:U72"/>
    <mergeCell ref="C73:D73"/>
    <mergeCell ref="E73:K73"/>
    <mergeCell ref="N73:O73"/>
    <mergeCell ref="P73:Q73"/>
    <mergeCell ref="R73:S73"/>
    <mergeCell ref="T73:U73"/>
    <mergeCell ref="N75:O75"/>
    <mergeCell ref="P75:Q75"/>
    <mergeCell ref="R75:S75"/>
    <mergeCell ref="T75:U75"/>
    <mergeCell ref="R76:S76"/>
    <mergeCell ref="R74:S74"/>
    <mergeCell ref="T74:U74"/>
    <mergeCell ref="P74:Q74"/>
    <mergeCell ref="C77:D77"/>
    <mergeCell ref="E77:K77"/>
    <mergeCell ref="N77:O77"/>
    <mergeCell ref="P77:Q77"/>
    <mergeCell ref="C76:D76"/>
    <mergeCell ref="E76:K76"/>
    <mergeCell ref="N76:O76"/>
    <mergeCell ref="P76:Q76"/>
    <mergeCell ref="C75:K75"/>
    <mergeCell ref="H80:K80"/>
    <mergeCell ref="N80:O80"/>
    <mergeCell ref="R77:S77"/>
    <mergeCell ref="T77:U77"/>
    <mergeCell ref="G78:K78"/>
    <mergeCell ref="N78:O78"/>
    <mergeCell ref="P78:Q78"/>
    <mergeCell ref="R78:S78"/>
    <mergeCell ref="T78:U78"/>
    <mergeCell ref="A84:A85"/>
    <mergeCell ref="B84:K85"/>
    <mergeCell ref="L84:L85"/>
    <mergeCell ref="P80:Q80"/>
    <mergeCell ref="C79:D79"/>
    <mergeCell ref="E79:F79"/>
    <mergeCell ref="G79:K79"/>
    <mergeCell ref="N79:O79"/>
    <mergeCell ref="C80:D80"/>
    <mergeCell ref="E80:F80"/>
    <mergeCell ref="V84:V85"/>
    <mergeCell ref="C86:D86"/>
    <mergeCell ref="E86:F86"/>
    <mergeCell ref="H86:K86"/>
    <mergeCell ref="N86:O86"/>
    <mergeCell ref="P86:Q86"/>
    <mergeCell ref="P84:Q85"/>
    <mergeCell ref="M84:M85"/>
    <mergeCell ref="N84:O85"/>
    <mergeCell ref="R86:S86"/>
    <mergeCell ref="T86:U86"/>
    <mergeCell ref="R84:S85"/>
    <mergeCell ref="C88:D88"/>
    <mergeCell ref="E88:F88"/>
    <mergeCell ref="H88:K88"/>
    <mergeCell ref="H87:K87"/>
    <mergeCell ref="N87:O87"/>
    <mergeCell ref="C87:D87"/>
    <mergeCell ref="R79:S79"/>
    <mergeCell ref="R66:S67"/>
    <mergeCell ref="N81:O81"/>
    <mergeCell ref="T66:U67"/>
    <mergeCell ref="T84:U85"/>
    <mergeCell ref="T88:U88"/>
    <mergeCell ref="N83:O83"/>
    <mergeCell ref="R83:S83"/>
    <mergeCell ref="N88:O88"/>
    <mergeCell ref="P88:Q88"/>
    <mergeCell ref="T79:U79"/>
    <mergeCell ref="T80:U80"/>
    <mergeCell ref="T70:U70"/>
    <mergeCell ref="T83:U83"/>
    <mergeCell ref="T82:U82"/>
    <mergeCell ref="T81:U81"/>
    <mergeCell ref="T76:U76"/>
    <mergeCell ref="N59:O59"/>
    <mergeCell ref="N35:O35"/>
    <mergeCell ref="R35:S35"/>
    <mergeCell ref="P87:Q87"/>
    <mergeCell ref="R81:S81"/>
    <mergeCell ref="R87:S87"/>
    <mergeCell ref="R80:S80"/>
    <mergeCell ref="N82:O82"/>
    <mergeCell ref="P79:Q79"/>
    <mergeCell ref="R82:S82"/>
    <mergeCell ref="P89:Q89"/>
    <mergeCell ref="R89:S89"/>
    <mergeCell ref="E87:F87"/>
    <mergeCell ref="T89:U89"/>
    <mergeCell ref="C89:D89"/>
    <mergeCell ref="E89:F89"/>
    <mergeCell ref="H89:K89"/>
    <mergeCell ref="N89:O89"/>
    <mergeCell ref="T87:U87"/>
    <mergeCell ref="R88:S88"/>
  </mergeCells>
  <phoneticPr fontId="9" type="noConversion"/>
  <pageMargins left="0.43307086614173229" right="0" top="0.55118110236220474" bottom="0.55118110236220474" header="0.31496062992125984" footer="0.31496062992125984"/>
  <pageSetup paperSize="9" scale="92" fitToHeight="3" orientation="portrait" r:id="rId1"/>
  <rowBreaks count="1" manualBreakCount="1">
    <brk id="65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6"/>
  <sheetViews>
    <sheetView showGridLines="0" topLeftCell="J1" zoomScaleNormal="100" workbookViewId="0">
      <selection activeCell="Q10" sqref="Q10"/>
    </sheetView>
  </sheetViews>
  <sheetFormatPr defaultRowHeight="15" x14ac:dyDescent="0.2"/>
  <cols>
    <col min="1" max="1" width="1.42578125" style="101" hidden="1" customWidth="1"/>
    <col min="2" max="3" width="0.85546875" style="101" hidden="1" customWidth="1"/>
    <col min="4" max="4" width="0.28515625" style="101" hidden="1" customWidth="1"/>
    <col min="5" max="5" width="0.5703125" style="101" hidden="1" customWidth="1"/>
    <col min="6" max="6" width="0.7109375" style="101" hidden="1" customWidth="1"/>
    <col min="7" max="7" width="0.28515625" style="101" hidden="1" customWidth="1"/>
    <col min="8" max="8" width="0.5703125" style="101" hidden="1" customWidth="1"/>
    <col min="9" max="9" width="0.7109375" style="101" hidden="1" customWidth="1"/>
    <col min="10" max="10" width="45.7109375" style="101" customWidth="1"/>
    <col min="11" max="11" width="6.85546875" style="105" customWidth="1"/>
    <col min="12" max="12" width="0" style="105" hidden="1" customWidth="1"/>
    <col min="13" max="13" width="4.85546875" style="105" customWidth="1"/>
    <col min="14" max="14" width="3.85546875" style="105" customWidth="1"/>
    <col min="15" max="15" width="10.85546875" style="106" customWidth="1"/>
    <col min="16" max="16" width="5.5703125" style="106" customWidth="1"/>
    <col min="17" max="17" width="12.42578125" style="105" customWidth="1"/>
    <col min="18" max="18" width="12.5703125" style="105" customWidth="1"/>
    <col min="19" max="19" width="13.85546875" style="105" customWidth="1"/>
    <col min="20" max="20" width="10.42578125" style="105" customWidth="1"/>
    <col min="21" max="21" width="21.28515625" style="105" customWidth="1"/>
    <col min="22" max="22" width="0.28515625" style="105" customWidth="1"/>
    <col min="23" max="16384" width="9.140625" style="105"/>
  </cols>
  <sheetData>
    <row r="1" spans="1:22" x14ac:dyDescent="0.2"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3"/>
      <c r="M1" s="103"/>
      <c r="N1" s="103"/>
      <c r="O1" s="104"/>
      <c r="P1" s="104"/>
      <c r="Q1" s="485" t="s">
        <v>238</v>
      </c>
      <c r="R1" s="485"/>
      <c r="S1" s="485"/>
      <c r="T1" s="485"/>
      <c r="U1" s="485"/>
      <c r="V1" s="485"/>
    </row>
    <row r="2" spans="1:22" x14ac:dyDescent="0.2"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3"/>
      <c r="M2" s="103"/>
      <c r="N2" s="103"/>
      <c r="O2" s="104"/>
      <c r="P2" s="104"/>
      <c r="Q2" s="485" t="s">
        <v>152</v>
      </c>
      <c r="R2" s="485"/>
      <c r="S2" s="485"/>
      <c r="T2" s="485"/>
      <c r="U2" s="485"/>
      <c r="V2" s="485"/>
    </row>
    <row r="3" spans="1:22" x14ac:dyDescent="0.2">
      <c r="B3" s="102"/>
      <c r="C3" s="102"/>
      <c r="D3" s="102"/>
      <c r="E3" s="102"/>
      <c r="F3" s="102"/>
      <c r="G3" s="102"/>
      <c r="H3" s="102"/>
      <c r="I3" s="102"/>
      <c r="J3" s="102"/>
      <c r="K3" s="103"/>
      <c r="L3" s="103"/>
      <c r="M3" s="103"/>
      <c r="N3" s="103"/>
      <c r="O3" s="104"/>
      <c r="P3" s="104"/>
      <c r="Q3" s="485" t="s">
        <v>76</v>
      </c>
      <c r="R3" s="485"/>
      <c r="S3" s="485"/>
      <c r="T3" s="485"/>
      <c r="U3" s="485"/>
      <c r="V3" s="485"/>
    </row>
    <row r="4" spans="1:22" x14ac:dyDescent="0.2"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103"/>
      <c r="M4" s="103"/>
      <c r="N4" s="103"/>
      <c r="O4" s="104"/>
      <c r="P4" s="104"/>
      <c r="Q4" s="485" t="s">
        <v>275</v>
      </c>
      <c r="R4" s="485"/>
      <c r="S4" s="485"/>
      <c r="T4" s="485"/>
      <c r="U4" s="485"/>
      <c r="V4" s="485"/>
    </row>
    <row r="5" spans="1:22" x14ac:dyDescent="0.2">
      <c r="Q5" s="103"/>
      <c r="R5" s="103"/>
    </row>
    <row r="6" spans="1:22" ht="15.75" customHeight="1" x14ac:dyDescent="0.25">
      <c r="B6" s="479" t="s">
        <v>215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187"/>
    </row>
    <row r="7" spans="1:22" ht="25.5" customHeight="1" thickBot="1" x14ac:dyDescent="0.25">
      <c r="A7" s="107"/>
      <c r="B7" s="188"/>
      <c r="C7" s="189" t="s">
        <v>186</v>
      </c>
      <c r="D7" s="190"/>
      <c r="E7" s="190"/>
      <c r="F7" s="190"/>
      <c r="G7" s="190"/>
      <c r="H7" s="190"/>
      <c r="I7" s="190"/>
      <c r="J7" s="190"/>
      <c r="K7" s="191"/>
      <c r="L7" s="191"/>
      <c r="M7" s="192"/>
      <c r="N7" s="192"/>
      <c r="O7" s="192"/>
      <c r="P7" s="192"/>
      <c r="Q7" s="181"/>
      <c r="R7" s="181"/>
      <c r="S7" s="181" t="s">
        <v>0</v>
      </c>
      <c r="T7" s="181"/>
    </row>
    <row r="8" spans="1:22" ht="36.75" customHeight="1" thickBot="1" x14ac:dyDescent="0.25">
      <c r="A8" s="110"/>
      <c r="B8" s="480" t="s">
        <v>77</v>
      </c>
      <c r="C8" s="481"/>
      <c r="D8" s="481"/>
      <c r="E8" s="481"/>
      <c r="F8" s="481"/>
      <c r="G8" s="481"/>
      <c r="H8" s="481"/>
      <c r="I8" s="481"/>
      <c r="J8" s="482"/>
      <c r="K8" s="111" t="s">
        <v>150</v>
      </c>
      <c r="L8" s="112" t="s">
        <v>187</v>
      </c>
      <c r="M8" s="112" t="s">
        <v>153</v>
      </c>
      <c r="N8" s="113" t="s">
        <v>154</v>
      </c>
      <c r="O8" s="114" t="s">
        <v>155</v>
      </c>
      <c r="P8" s="115" t="s">
        <v>156</v>
      </c>
      <c r="Q8" s="193">
        <v>2019</v>
      </c>
      <c r="R8" s="194">
        <v>2020</v>
      </c>
      <c r="S8" s="184">
        <v>2021</v>
      </c>
      <c r="T8" s="195" t="s">
        <v>186</v>
      </c>
    </row>
    <row r="9" spans="1:22" ht="23.25" customHeight="1" x14ac:dyDescent="0.2">
      <c r="A9" s="116"/>
      <c r="B9" s="483" t="s">
        <v>151</v>
      </c>
      <c r="C9" s="483"/>
      <c r="D9" s="483"/>
      <c r="E9" s="483"/>
      <c r="F9" s="483"/>
      <c r="G9" s="483"/>
      <c r="H9" s="483"/>
      <c r="I9" s="483"/>
      <c r="J9" s="484"/>
      <c r="K9" s="117">
        <v>124</v>
      </c>
      <c r="L9" s="118">
        <v>0</v>
      </c>
      <c r="M9" s="119">
        <v>0</v>
      </c>
      <c r="N9" s="119">
        <v>0</v>
      </c>
      <c r="O9" s="120">
        <v>0</v>
      </c>
      <c r="P9" s="121">
        <v>0</v>
      </c>
      <c r="Q9" s="196">
        <f>Q10+Q47+Q57+Q69+Q76+Q83</f>
        <v>4517187.1500000004</v>
      </c>
      <c r="R9" s="196">
        <v>3864500</v>
      </c>
      <c r="S9" s="185">
        <v>4052400</v>
      </c>
      <c r="T9" s="197" t="s">
        <v>186</v>
      </c>
    </row>
    <row r="10" spans="1:22" ht="15.75" customHeight="1" x14ac:dyDescent="0.2">
      <c r="A10" s="116"/>
      <c r="B10" s="475" t="s">
        <v>157</v>
      </c>
      <c r="C10" s="475"/>
      <c r="D10" s="475"/>
      <c r="E10" s="475"/>
      <c r="F10" s="475"/>
      <c r="G10" s="475"/>
      <c r="H10" s="475"/>
      <c r="I10" s="475"/>
      <c r="J10" s="476"/>
      <c r="K10" s="122">
        <v>124</v>
      </c>
      <c r="L10" s="123">
        <v>100</v>
      </c>
      <c r="M10" s="124">
        <v>1</v>
      </c>
      <c r="N10" s="124">
        <v>0</v>
      </c>
      <c r="O10" s="125">
        <v>0</v>
      </c>
      <c r="P10" s="126">
        <v>0</v>
      </c>
      <c r="Q10" s="198">
        <f>Q11+Q18+Q37+Q46</f>
        <v>1824767.79</v>
      </c>
      <c r="R10" s="198">
        <v>1663084</v>
      </c>
      <c r="S10" s="185">
        <v>1663084</v>
      </c>
      <c r="T10" s="197" t="s">
        <v>186</v>
      </c>
    </row>
    <row r="11" spans="1:22" ht="33" customHeight="1" x14ac:dyDescent="0.2">
      <c r="A11" s="116"/>
      <c r="B11" s="127"/>
      <c r="C11" s="128"/>
      <c r="D11" s="477" t="s">
        <v>158</v>
      </c>
      <c r="E11" s="477"/>
      <c r="F11" s="477"/>
      <c r="G11" s="477"/>
      <c r="H11" s="477"/>
      <c r="I11" s="477"/>
      <c r="J11" s="478"/>
      <c r="K11" s="122">
        <v>124</v>
      </c>
      <c r="L11" s="123">
        <v>102</v>
      </c>
      <c r="M11" s="124">
        <v>1</v>
      </c>
      <c r="N11" s="124">
        <v>2</v>
      </c>
      <c r="O11" s="125">
        <v>0</v>
      </c>
      <c r="P11" s="126">
        <v>0</v>
      </c>
      <c r="Q11" s="198">
        <f>Q14</f>
        <v>497000</v>
      </c>
      <c r="R11" s="198">
        <v>497000</v>
      </c>
      <c r="S11" s="185">
        <v>497000</v>
      </c>
      <c r="T11" s="197" t="s">
        <v>186</v>
      </c>
    </row>
    <row r="12" spans="1:22" ht="63.75" customHeight="1" x14ac:dyDescent="0.2">
      <c r="A12" s="116"/>
      <c r="B12" s="127"/>
      <c r="C12" s="129"/>
      <c r="D12" s="130"/>
      <c r="E12" s="463" t="s">
        <v>264</v>
      </c>
      <c r="F12" s="463"/>
      <c r="G12" s="463"/>
      <c r="H12" s="463"/>
      <c r="I12" s="463"/>
      <c r="J12" s="464"/>
      <c r="K12" s="133">
        <v>124</v>
      </c>
      <c r="L12" s="123">
        <v>102</v>
      </c>
      <c r="M12" s="134">
        <v>1</v>
      </c>
      <c r="N12" s="134">
        <v>2</v>
      </c>
      <c r="O12" s="135">
        <v>5500000000</v>
      </c>
      <c r="P12" s="136">
        <v>0</v>
      </c>
      <c r="Q12" s="199">
        <v>497000</v>
      </c>
      <c r="R12" s="199">
        <v>497000</v>
      </c>
      <c r="S12" s="186">
        <v>497000</v>
      </c>
      <c r="T12" s="197" t="s">
        <v>186</v>
      </c>
    </row>
    <row r="13" spans="1:22" ht="33.75" customHeight="1" x14ac:dyDescent="0.2">
      <c r="A13" s="116"/>
      <c r="B13" s="127"/>
      <c r="C13" s="129"/>
      <c r="D13" s="130"/>
      <c r="E13" s="132"/>
      <c r="F13" s="131"/>
      <c r="G13" s="131"/>
      <c r="H13" s="131"/>
      <c r="I13" s="131"/>
      <c r="J13" s="132" t="s">
        <v>159</v>
      </c>
      <c r="K13" s="133">
        <v>124</v>
      </c>
      <c r="L13" s="123"/>
      <c r="M13" s="134">
        <v>1</v>
      </c>
      <c r="N13" s="134">
        <v>2</v>
      </c>
      <c r="O13" s="135">
        <v>5510000000</v>
      </c>
      <c r="P13" s="136">
        <v>0</v>
      </c>
      <c r="Q13" s="199">
        <v>497000</v>
      </c>
      <c r="R13" s="199">
        <v>497000</v>
      </c>
      <c r="S13" s="186">
        <v>497000</v>
      </c>
      <c r="T13" s="197"/>
    </row>
    <row r="14" spans="1:22" ht="16.5" customHeight="1" x14ac:dyDescent="0.2">
      <c r="A14" s="116"/>
      <c r="B14" s="127"/>
      <c r="C14" s="129"/>
      <c r="D14" s="138"/>
      <c r="E14" s="139"/>
      <c r="F14" s="465" t="s">
        <v>160</v>
      </c>
      <c r="G14" s="465"/>
      <c r="H14" s="465"/>
      <c r="I14" s="465"/>
      <c r="J14" s="466"/>
      <c r="K14" s="133">
        <v>124</v>
      </c>
      <c r="L14" s="123">
        <v>102</v>
      </c>
      <c r="M14" s="134">
        <v>1</v>
      </c>
      <c r="N14" s="134">
        <v>2</v>
      </c>
      <c r="O14" s="135">
        <v>5510010010</v>
      </c>
      <c r="P14" s="136">
        <v>0</v>
      </c>
      <c r="Q14" s="199">
        <v>497000</v>
      </c>
      <c r="R14" s="199">
        <v>497000</v>
      </c>
      <c r="S14" s="186">
        <v>497000</v>
      </c>
      <c r="T14" s="197" t="s">
        <v>186</v>
      </c>
    </row>
    <row r="15" spans="1:22" ht="25.5" customHeight="1" x14ac:dyDescent="0.2">
      <c r="A15" s="116"/>
      <c r="B15" s="127"/>
      <c r="C15" s="129"/>
      <c r="D15" s="138"/>
      <c r="E15" s="139"/>
      <c r="F15" s="139"/>
      <c r="G15" s="140"/>
      <c r="H15" s="140"/>
      <c r="I15" s="140"/>
      <c r="J15" s="139" t="s">
        <v>161</v>
      </c>
      <c r="K15" s="133">
        <v>124</v>
      </c>
      <c r="L15" s="123"/>
      <c r="M15" s="134">
        <v>1</v>
      </c>
      <c r="N15" s="134">
        <v>2</v>
      </c>
      <c r="O15" s="135">
        <v>5510010010</v>
      </c>
      <c r="P15" s="136">
        <v>120</v>
      </c>
      <c r="Q15" s="199">
        <f>Q16+Q17</f>
        <v>497000</v>
      </c>
      <c r="R15" s="199">
        <f>R16+R17</f>
        <v>497000</v>
      </c>
      <c r="S15" s="186">
        <f>S16+S17</f>
        <v>497000</v>
      </c>
      <c r="T15" s="197"/>
    </row>
    <row r="16" spans="1:22" ht="22.5" customHeight="1" x14ac:dyDescent="0.2">
      <c r="A16" s="116"/>
      <c r="B16" s="127"/>
      <c r="C16" s="129"/>
      <c r="D16" s="138"/>
      <c r="E16" s="139"/>
      <c r="F16" s="139"/>
      <c r="G16" s="140"/>
      <c r="H16" s="140"/>
      <c r="I16" s="140"/>
      <c r="J16" s="139" t="s">
        <v>188</v>
      </c>
      <c r="K16" s="133">
        <v>124</v>
      </c>
      <c r="L16" s="123"/>
      <c r="M16" s="134">
        <v>1</v>
      </c>
      <c r="N16" s="134">
        <v>2</v>
      </c>
      <c r="O16" s="135">
        <v>5510010010</v>
      </c>
      <c r="P16" s="136">
        <v>121</v>
      </c>
      <c r="Q16" s="199">
        <v>382000</v>
      </c>
      <c r="R16" s="199">
        <v>382000</v>
      </c>
      <c r="S16" s="186">
        <v>382000</v>
      </c>
      <c r="T16" s="197"/>
    </row>
    <row r="17" spans="1:20" ht="54.75" customHeight="1" x14ac:dyDescent="0.2">
      <c r="A17" s="116"/>
      <c r="B17" s="127"/>
      <c r="C17" s="129"/>
      <c r="D17" s="138"/>
      <c r="E17" s="140"/>
      <c r="F17" s="139"/>
      <c r="G17" s="465" t="s">
        <v>189</v>
      </c>
      <c r="H17" s="465"/>
      <c r="I17" s="465"/>
      <c r="J17" s="466"/>
      <c r="K17" s="133">
        <v>124</v>
      </c>
      <c r="L17" s="123">
        <v>102</v>
      </c>
      <c r="M17" s="134">
        <v>1</v>
      </c>
      <c r="N17" s="134">
        <v>2</v>
      </c>
      <c r="O17" s="135">
        <v>5510010010</v>
      </c>
      <c r="P17" s="136">
        <v>129</v>
      </c>
      <c r="Q17" s="199">
        <v>115000</v>
      </c>
      <c r="R17" s="199">
        <v>115000</v>
      </c>
      <c r="S17" s="186">
        <v>115000</v>
      </c>
      <c r="T17" s="197" t="s">
        <v>186</v>
      </c>
    </row>
    <row r="18" spans="1:20" s="143" customFormat="1" ht="57" customHeight="1" x14ac:dyDescent="0.2">
      <c r="A18" s="141"/>
      <c r="B18" s="127"/>
      <c r="C18" s="128"/>
      <c r="D18" s="138"/>
      <c r="E18" s="138"/>
      <c r="F18" s="130"/>
      <c r="G18" s="138"/>
      <c r="H18" s="138"/>
      <c r="I18" s="138"/>
      <c r="J18" s="130" t="s">
        <v>162</v>
      </c>
      <c r="K18" s="122">
        <v>124</v>
      </c>
      <c r="L18" s="142"/>
      <c r="M18" s="124">
        <v>1</v>
      </c>
      <c r="N18" s="124">
        <v>4</v>
      </c>
      <c r="O18" s="125">
        <v>0</v>
      </c>
      <c r="P18" s="126">
        <v>0</v>
      </c>
      <c r="Q18" s="198">
        <f>Q19</f>
        <v>1313302.79</v>
      </c>
      <c r="R18" s="198">
        <f>R22+R25+R27+R28+R31+R36</f>
        <v>1152300</v>
      </c>
      <c r="S18" s="185">
        <f>S19</f>
        <v>938929</v>
      </c>
      <c r="T18" s="200"/>
    </row>
    <row r="19" spans="1:20" s="103" customFormat="1" ht="60" customHeight="1" x14ac:dyDescent="0.2">
      <c r="A19" s="116"/>
      <c r="B19" s="144"/>
      <c r="C19" s="145"/>
      <c r="D19" s="463" t="s">
        <v>264</v>
      </c>
      <c r="E19" s="463"/>
      <c r="F19" s="463"/>
      <c r="G19" s="463"/>
      <c r="H19" s="463"/>
      <c r="I19" s="463"/>
      <c r="J19" s="464"/>
      <c r="K19" s="133">
        <v>124</v>
      </c>
      <c r="L19" s="123">
        <v>104</v>
      </c>
      <c r="M19" s="134">
        <v>1</v>
      </c>
      <c r="N19" s="134">
        <v>4</v>
      </c>
      <c r="O19" s="135">
        <v>5500000000</v>
      </c>
      <c r="P19" s="136">
        <v>0</v>
      </c>
      <c r="Q19" s="199">
        <f>Q20+Q35</f>
        <v>1313302.79</v>
      </c>
      <c r="R19" s="199">
        <f>R20</f>
        <v>938929</v>
      </c>
      <c r="S19" s="186">
        <f>S20</f>
        <v>938929</v>
      </c>
      <c r="T19" s="197" t="s">
        <v>186</v>
      </c>
    </row>
    <row r="20" spans="1:20" ht="51.75" customHeight="1" x14ac:dyDescent="0.2">
      <c r="A20" s="116"/>
      <c r="B20" s="146"/>
      <c r="C20" s="147"/>
      <c r="D20" s="148"/>
      <c r="E20" s="473" t="s">
        <v>159</v>
      </c>
      <c r="F20" s="473"/>
      <c r="G20" s="473"/>
      <c r="H20" s="473"/>
      <c r="I20" s="473"/>
      <c r="J20" s="474"/>
      <c r="K20" s="133">
        <v>124</v>
      </c>
      <c r="L20" s="123">
        <v>104</v>
      </c>
      <c r="M20" s="134">
        <v>1</v>
      </c>
      <c r="N20" s="134">
        <v>4</v>
      </c>
      <c r="O20" s="135">
        <v>5510000000</v>
      </c>
      <c r="P20" s="136">
        <v>0</v>
      </c>
      <c r="Q20" s="199">
        <f>Q21</f>
        <v>1099931.79</v>
      </c>
      <c r="R20" s="199">
        <f>R21</f>
        <v>938929</v>
      </c>
      <c r="S20" s="186">
        <f>S21</f>
        <v>938929</v>
      </c>
      <c r="T20" s="197" t="s">
        <v>186</v>
      </c>
    </row>
    <row r="21" spans="1:20" ht="26.25" customHeight="1" x14ac:dyDescent="0.2">
      <c r="A21" s="116"/>
      <c r="B21" s="146"/>
      <c r="C21" s="147"/>
      <c r="D21" s="151"/>
      <c r="E21" s="150"/>
      <c r="F21" s="473" t="s">
        <v>163</v>
      </c>
      <c r="G21" s="473"/>
      <c r="H21" s="473"/>
      <c r="I21" s="473"/>
      <c r="J21" s="474"/>
      <c r="K21" s="133">
        <v>124</v>
      </c>
      <c r="L21" s="123">
        <v>104</v>
      </c>
      <c r="M21" s="134">
        <v>1</v>
      </c>
      <c r="N21" s="134">
        <v>4</v>
      </c>
      <c r="O21" s="135">
        <v>5510010020</v>
      </c>
      <c r="P21" s="136">
        <v>0</v>
      </c>
      <c r="Q21" s="199">
        <f>Q22+Q25+Q27+Q28</f>
        <v>1099931.79</v>
      </c>
      <c r="R21" s="199">
        <v>938929</v>
      </c>
      <c r="S21" s="186">
        <v>938929</v>
      </c>
      <c r="T21" s="197" t="s">
        <v>186</v>
      </c>
    </row>
    <row r="22" spans="1:20" ht="25.5" customHeight="1" x14ac:dyDescent="0.2">
      <c r="A22" s="116"/>
      <c r="B22" s="146"/>
      <c r="C22" s="147"/>
      <c r="D22" s="151"/>
      <c r="E22" s="149"/>
      <c r="F22" s="150"/>
      <c r="G22" s="473" t="s">
        <v>161</v>
      </c>
      <c r="H22" s="473"/>
      <c r="I22" s="473"/>
      <c r="J22" s="474"/>
      <c r="K22" s="133">
        <v>124</v>
      </c>
      <c r="L22" s="123">
        <v>104</v>
      </c>
      <c r="M22" s="134">
        <v>1</v>
      </c>
      <c r="N22" s="134">
        <v>4</v>
      </c>
      <c r="O22" s="135">
        <v>5510010020</v>
      </c>
      <c r="P22" s="136" t="s">
        <v>190</v>
      </c>
      <c r="Q22" s="199">
        <f>Q23+Q24</f>
        <v>469466</v>
      </c>
      <c r="R22" s="199">
        <f>R23+R24</f>
        <v>473140</v>
      </c>
      <c r="S22" s="186">
        <f>S23+S24</f>
        <v>473140</v>
      </c>
      <c r="T22" s="197" t="s">
        <v>186</v>
      </c>
    </row>
    <row r="23" spans="1:20" ht="25.5" customHeight="1" x14ac:dyDescent="0.2">
      <c r="A23" s="116"/>
      <c r="B23" s="146"/>
      <c r="C23" s="147"/>
      <c r="D23" s="151"/>
      <c r="E23" s="149"/>
      <c r="F23" s="150"/>
      <c r="G23" s="149"/>
      <c r="H23" s="149"/>
      <c r="I23" s="149"/>
      <c r="J23" s="150" t="s">
        <v>188</v>
      </c>
      <c r="K23" s="133">
        <v>124</v>
      </c>
      <c r="L23" s="123"/>
      <c r="M23" s="134">
        <v>1</v>
      </c>
      <c r="N23" s="134">
        <v>4</v>
      </c>
      <c r="O23" s="135">
        <v>5510010020</v>
      </c>
      <c r="P23" s="136">
        <v>121</v>
      </c>
      <c r="Q23" s="199">
        <v>360574</v>
      </c>
      <c r="R23" s="199">
        <v>363394.78</v>
      </c>
      <c r="S23" s="186">
        <v>363394.78</v>
      </c>
      <c r="T23" s="197"/>
    </row>
    <row r="24" spans="1:20" ht="59.25" customHeight="1" x14ac:dyDescent="0.2">
      <c r="A24" s="116"/>
      <c r="B24" s="146"/>
      <c r="C24" s="147"/>
      <c r="D24" s="151"/>
      <c r="E24" s="149"/>
      <c r="F24" s="150"/>
      <c r="G24" s="149"/>
      <c r="H24" s="149"/>
      <c r="I24" s="149"/>
      <c r="J24" s="150" t="s">
        <v>189</v>
      </c>
      <c r="K24" s="133">
        <v>124</v>
      </c>
      <c r="L24" s="123"/>
      <c r="M24" s="134">
        <v>1</v>
      </c>
      <c r="N24" s="134">
        <v>4</v>
      </c>
      <c r="O24" s="135">
        <v>5510010020</v>
      </c>
      <c r="P24" s="136">
        <v>129</v>
      </c>
      <c r="Q24" s="199">
        <v>108892</v>
      </c>
      <c r="R24" s="199">
        <v>109745.22</v>
      </c>
      <c r="S24" s="186">
        <v>109745.22</v>
      </c>
      <c r="T24" s="197"/>
    </row>
    <row r="25" spans="1:20" ht="25.5" customHeight="1" x14ac:dyDescent="0.2">
      <c r="A25" s="116"/>
      <c r="B25" s="146"/>
      <c r="C25" s="147"/>
      <c r="D25" s="151"/>
      <c r="E25" s="149"/>
      <c r="F25" s="150"/>
      <c r="G25" s="473" t="s">
        <v>164</v>
      </c>
      <c r="H25" s="473"/>
      <c r="I25" s="473"/>
      <c r="J25" s="474"/>
      <c r="K25" s="133">
        <v>124</v>
      </c>
      <c r="L25" s="123">
        <v>104</v>
      </c>
      <c r="M25" s="134">
        <v>1</v>
      </c>
      <c r="N25" s="134">
        <v>4</v>
      </c>
      <c r="O25" s="135">
        <v>5510010020</v>
      </c>
      <c r="P25" s="136" t="s">
        <v>191</v>
      </c>
      <c r="Q25" s="199">
        <f>Q26</f>
        <v>616961.32999999996</v>
      </c>
      <c r="R25" s="199">
        <v>453000</v>
      </c>
      <c r="S25" s="186">
        <v>453000</v>
      </c>
      <c r="T25" s="197" t="s">
        <v>186</v>
      </c>
    </row>
    <row r="26" spans="1:20" ht="42" customHeight="1" x14ac:dyDescent="0.2">
      <c r="A26" s="116"/>
      <c r="B26" s="146"/>
      <c r="C26" s="147"/>
      <c r="D26" s="151"/>
      <c r="E26" s="149"/>
      <c r="F26" s="150"/>
      <c r="G26" s="149"/>
      <c r="H26" s="149"/>
      <c r="I26" s="149"/>
      <c r="J26" s="150" t="s">
        <v>192</v>
      </c>
      <c r="K26" s="133">
        <v>124</v>
      </c>
      <c r="L26" s="123"/>
      <c r="M26" s="134">
        <v>1</v>
      </c>
      <c r="N26" s="134">
        <v>4</v>
      </c>
      <c r="O26" s="135">
        <v>5510010020</v>
      </c>
      <c r="P26" s="136">
        <v>244</v>
      </c>
      <c r="Q26" s="199">
        <v>616961.32999999996</v>
      </c>
      <c r="R26" s="199">
        <v>453000</v>
      </c>
      <c r="S26" s="186">
        <v>453000</v>
      </c>
      <c r="T26" s="197"/>
    </row>
    <row r="27" spans="1:20" ht="17.25" customHeight="1" x14ac:dyDescent="0.2">
      <c r="A27" s="116"/>
      <c r="B27" s="146"/>
      <c r="C27" s="152"/>
      <c r="D27" s="153"/>
      <c r="E27" s="154"/>
      <c r="F27" s="155"/>
      <c r="G27" s="154"/>
      <c r="H27" s="154"/>
      <c r="I27" s="154"/>
      <c r="J27" s="155" t="s">
        <v>140</v>
      </c>
      <c r="K27" s="133">
        <v>124</v>
      </c>
      <c r="L27" s="123"/>
      <c r="M27" s="134">
        <v>1</v>
      </c>
      <c r="N27" s="134">
        <v>4</v>
      </c>
      <c r="O27" s="135">
        <v>5510010020</v>
      </c>
      <c r="P27" s="136">
        <v>540</v>
      </c>
      <c r="Q27" s="199">
        <v>12789</v>
      </c>
      <c r="R27" s="199">
        <v>12789</v>
      </c>
      <c r="S27" s="186">
        <v>12789</v>
      </c>
      <c r="T27" s="197"/>
    </row>
    <row r="28" spans="1:20" ht="17.25" customHeight="1" x14ac:dyDescent="0.2">
      <c r="A28" s="116"/>
      <c r="B28" s="146"/>
      <c r="C28" s="152"/>
      <c r="D28" s="153"/>
      <c r="E28" s="154"/>
      <c r="F28" s="155"/>
      <c r="G28" s="154"/>
      <c r="H28" s="154"/>
      <c r="I28" s="154"/>
      <c r="J28" s="155" t="s">
        <v>193</v>
      </c>
      <c r="K28" s="133">
        <v>124</v>
      </c>
      <c r="L28" s="123"/>
      <c r="M28" s="134">
        <v>1</v>
      </c>
      <c r="N28" s="134">
        <v>4</v>
      </c>
      <c r="O28" s="135">
        <v>5510010020</v>
      </c>
      <c r="P28" s="136">
        <v>800</v>
      </c>
      <c r="Q28" s="199">
        <f>Q29+Q31</f>
        <v>715.46</v>
      </c>
      <c r="R28" s="199">
        <v>0</v>
      </c>
      <c r="S28" s="186">
        <v>0</v>
      </c>
      <c r="T28" s="197"/>
    </row>
    <row r="29" spans="1:20" ht="16.5" customHeight="1" x14ac:dyDescent="0.2">
      <c r="A29" s="116"/>
      <c r="B29" s="146"/>
      <c r="C29" s="152"/>
      <c r="D29" s="153"/>
      <c r="E29" s="154"/>
      <c r="F29" s="155"/>
      <c r="G29" s="154"/>
      <c r="H29" s="154"/>
      <c r="I29" s="154"/>
      <c r="J29" s="155" t="s">
        <v>194</v>
      </c>
      <c r="K29" s="133">
        <v>124</v>
      </c>
      <c r="L29" s="123"/>
      <c r="M29" s="134">
        <v>1</v>
      </c>
      <c r="N29" s="134">
        <v>4</v>
      </c>
      <c r="O29" s="135">
        <v>5510010020</v>
      </c>
      <c r="P29" s="136">
        <v>830</v>
      </c>
      <c r="Q29" s="199">
        <f>Q30</f>
        <v>0</v>
      </c>
      <c r="R29" s="199">
        <v>0</v>
      </c>
      <c r="S29" s="186">
        <v>0</v>
      </c>
      <c r="T29" s="197"/>
    </row>
    <row r="30" spans="1:20" ht="38.25" customHeight="1" x14ac:dyDescent="0.2">
      <c r="A30" s="116"/>
      <c r="B30" s="146"/>
      <c r="C30" s="152"/>
      <c r="D30" s="153"/>
      <c r="E30" s="154"/>
      <c r="F30" s="155"/>
      <c r="G30" s="154"/>
      <c r="H30" s="154"/>
      <c r="I30" s="154"/>
      <c r="J30" s="149" t="s">
        <v>165</v>
      </c>
      <c r="K30" s="133">
        <v>124</v>
      </c>
      <c r="L30" s="156"/>
      <c r="M30" s="157">
        <v>1</v>
      </c>
      <c r="N30" s="157">
        <v>4</v>
      </c>
      <c r="O30" s="158">
        <v>5510010020</v>
      </c>
      <c r="P30" s="136">
        <v>831</v>
      </c>
      <c r="Q30" s="137">
        <v>0</v>
      </c>
      <c r="R30" s="137">
        <v>0</v>
      </c>
      <c r="S30" s="186">
        <v>0</v>
      </c>
      <c r="T30" s="197"/>
    </row>
    <row r="31" spans="1:20" ht="17.25" customHeight="1" x14ac:dyDescent="0.2">
      <c r="A31" s="116"/>
      <c r="B31" s="146"/>
      <c r="C31" s="152"/>
      <c r="D31" s="153"/>
      <c r="E31" s="154"/>
      <c r="F31" s="155"/>
      <c r="G31" s="154"/>
      <c r="H31" s="154"/>
      <c r="I31" s="154"/>
      <c r="J31" s="159" t="s">
        <v>195</v>
      </c>
      <c r="K31" s="160">
        <v>124</v>
      </c>
      <c r="L31" s="161"/>
      <c r="M31" s="162">
        <v>1</v>
      </c>
      <c r="N31" s="162">
        <v>4</v>
      </c>
      <c r="O31" s="163">
        <v>5510010020</v>
      </c>
      <c r="P31" s="164">
        <v>850</v>
      </c>
      <c r="Q31" s="201">
        <f>Q32+Q33+Q34</f>
        <v>715.46</v>
      </c>
      <c r="R31" s="201">
        <f>R32+R34</f>
        <v>0</v>
      </c>
      <c r="S31" s="186">
        <f>S32+S34</f>
        <v>0</v>
      </c>
      <c r="T31" s="197"/>
    </row>
    <row r="32" spans="1:20" ht="23.25" customHeight="1" x14ac:dyDescent="0.2">
      <c r="A32" s="116"/>
      <c r="B32" s="146"/>
      <c r="C32" s="152"/>
      <c r="D32" s="153"/>
      <c r="E32" s="154"/>
      <c r="F32" s="155"/>
      <c r="G32" s="154"/>
      <c r="H32" s="154"/>
      <c r="I32" s="154"/>
      <c r="J32" s="202" t="s">
        <v>196</v>
      </c>
      <c r="K32" s="133">
        <v>124</v>
      </c>
      <c r="L32" s="123"/>
      <c r="M32" s="134">
        <v>1</v>
      </c>
      <c r="N32" s="134">
        <v>4</v>
      </c>
      <c r="O32" s="135">
        <v>5510010020</v>
      </c>
      <c r="P32" s="136">
        <v>851</v>
      </c>
      <c r="Q32" s="199">
        <v>0</v>
      </c>
      <c r="R32" s="199">
        <v>0</v>
      </c>
      <c r="S32" s="186">
        <v>0</v>
      </c>
      <c r="T32" s="197"/>
    </row>
    <row r="33" spans="1:20" ht="23.25" customHeight="1" x14ac:dyDescent="0.2">
      <c r="A33" s="116"/>
      <c r="B33" s="146"/>
      <c r="C33" s="152"/>
      <c r="D33" s="153"/>
      <c r="E33" s="154"/>
      <c r="F33" s="155"/>
      <c r="G33" s="154"/>
      <c r="H33" s="154"/>
      <c r="I33" s="154"/>
      <c r="J33" s="203" t="s">
        <v>251</v>
      </c>
      <c r="K33" s="133">
        <v>124</v>
      </c>
      <c r="L33" s="123"/>
      <c r="M33" s="134">
        <v>1</v>
      </c>
      <c r="N33" s="134">
        <v>4</v>
      </c>
      <c r="O33" s="135">
        <v>5510010020</v>
      </c>
      <c r="P33" s="136">
        <v>852</v>
      </c>
      <c r="Q33" s="199">
        <v>0</v>
      </c>
      <c r="R33" s="199">
        <v>0</v>
      </c>
      <c r="S33" s="186">
        <v>0</v>
      </c>
      <c r="T33" s="197"/>
    </row>
    <row r="34" spans="1:20" ht="13.5" customHeight="1" x14ac:dyDescent="0.2">
      <c r="A34" s="116"/>
      <c r="B34" s="146"/>
      <c r="C34" s="152"/>
      <c r="D34" s="153"/>
      <c r="E34" s="154"/>
      <c r="F34" s="155"/>
      <c r="G34" s="154"/>
      <c r="H34" s="154"/>
      <c r="I34" s="154"/>
      <c r="J34" s="155" t="s">
        <v>197</v>
      </c>
      <c r="K34" s="133">
        <v>124</v>
      </c>
      <c r="L34" s="123"/>
      <c r="M34" s="134">
        <v>1</v>
      </c>
      <c r="N34" s="134">
        <v>4</v>
      </c>
      <c r="O34" s="135">
        <v>5510010020</v>
      </c>
      <c r="P34" s="136">
        <v>853</v>
      </c>
      <c r="Q34" s="199">
        <v>715.46</v>
      </c>
      <c r="R34" s="199">
        <v>0</v>
      </c>
      <c r="S34" s="186">
        <v>0</v>
      </c>
      <c r="T34" s="197"/>
    </row>
    <row r="35" spans="1:20" ht="96" customHeight="1" x14ac:dyDescent="0.2">
      <c r="A35" s="116"/>
      <c r="B35" s="146"/>
      <c r="C35" s="152"/>
      <c r="D35" s="153"/>
      <c r="E35" s="154"/>
      <c r="F35" s="155"/>
      <c r="G35" s="154"/>
      <c r="H35" s="154"/>
      <c r="I35" s="154"/>
      <c r="J35" s="155" t="s">
        <v>167</v>
      </c>
      <c r="K35" s="133">
        <v>124</v>
      </c>
      <c r="L35" s="123"/>
      <c r="M35" s="134">
        <v>1</v>
      </c>
      <c r="N35" s="134">
        <v>4</v>
      </c>
      <c r="O35" s="135">
        <v>5510015010</v>
      </c>
      <c r="P35" s="136">
        <v>0</v>
      </c>
      <c r="Q35" s="199">
        <f>Q36</f>
        <v>213371</v>
      </c>
      <c r="R35" s="199">
        <f>R36</f>
        <v>213371</v>
      </c>
      <c r="S35" s="186">
        <f>S36</f>
        <v>213371</v>
      </c>
      <c r="T35" s="197"/>
    </row>
    <row r="36" spans="1:20" ht="18.75" customHeight="1" x14ac:dyDescent="0.2">
      <c r="A36" s="116"/>
      <c r="B36" s="146"/>
      <c r="C36" s="152"/>
      <c r="D36" s="153"/>
      <c r="E36" s="154"/>
      <c r="F36" s="155"/>
      <c r="G36" s="154"/>
      <c r="H36" s="154"/>
      <c r="I36" s="154"/>
      <c r="J36" s="155" t="s">
        <v>140</v>
      </c>
      <c r="K36" s="133">
        <v>124</v>
      </c>
      <c r="L36" s="123"/>
      <c r="M36" s="134">
        <v>1</v>
      </c>
      <c r="N36" s="134">
        <v>4</v>
      </c>
      <c r="O36" s="135">
        <v>5510015010</v>
      </c>
      <c r="P36" s="136">
        <v>540</v>
      </c>
      <c r="Q36" s="199">
        <v>213371</v>
      </c>
      <c r="R36" s="199">
        <v>213371</v>
      </c>
      <c r="S36" s="186">
        <v>213371</v>
      </c>
      <c r="T36" s="197"/>
    </row>
    <row r="37" spans="1:20" ht="45.75" customHeight="1" x14ac:dyDescent="0.2">
      <c r="A37" s="116"/>
      <c r="B37" s="146"/>
      <c r="C37" s="152"/>
      <c r="D37" s="153"/>
      <c r="E37" s="154"/>
      <c r="F37" s="155"/>
      <c r="G37" s="154"/>
      <c r="H37" s="154"/>
      <c r="I37" s="154"/>
      <c r="J37" s="155" t="s">
        <v>248</v>
      </c>
      <c r="K37" s="122">
        <v>124</v>
      </c>
      <c r="L37" s="142"/>
      <c r="M37" s="124">
        <v>1</v>
      </c>
      <c r="N37" s="124">
        <v>6</v>
      </c>
      <c r="O37" s="125">
        <v>0</v>
      </c>
      <c r="P37" s="126">
        <v>0</v>
      </c>
      <c r="Q37" s="198">
        <f>Q39</f>
        <v>13784</v>
      </c>
      <c r="R37" s="198">
        <f>R39</f>
        <v>13784</v>
      </c>
      <c r="S37" s="185">
        <f>S39</f>
        <v>13784</v>
      </c>
      <c r="T37" s="197"/>
    </row>
    <row r="38" spans="1:20" ht="63" customHeight="1" x14ac:dyDescent="0.25">
      <c r="A38" s="116"/>
      <c r="B38" s="146"/>
      <c r="C38" s="152"/>
      <c r="D38" s="153"/>
      <c r="E38" s="154"/>
      <c r="F38" s="155"/>
      <c r="G38" s="154"/>
      <c r="H38" s="154"/>
      <c r="I38" s="154"/>
      <c r="J38" s="204" t="s">
        <v>265</v>
      </c>
      <c r="K38" s="205">
        <v>124</v>
      </c>
      <c r="L38" s="123"/>
      <c r="M38" s="134">
        <v>1</v>
      </c>
      <c r="N38" s="134">
        <v>6</v>
      </c>
      <c r="O38" s="135">
        <v>5500000000</v>
      </c>
      <c r="P38" s="136">
        <v>0</v>
      </c>
      <c r="Q38" s="199">
        <f t="shared" ref="Q38:S39" si="0">Q39</f>
        <v>13784</v>
      </c>
      <c r="R38" s="199">
        <f t="shared" si="0"/>
        <v>13784</v>
      </c>
      <c r="S38" s="186">
        <f t="shared" si="0"/>
        <v>13784</v>
      </c>
      <c r="T38" s="197"/>
    </row>
    <row r="39" spans="1:20" ht="43.5" customHeight="1" x14ac:dyDescent="0.25">
      <c r="A39" s="116"/>
      <c r="B39" s="146"/>
      <c r="C39" s="152"/>
      <c r="D39" s="153"/>
      <c r="E39" s="154"/>
      <c r="F39" s="155"/>
      <c r="G39" s="154"/>
      <c r="H39" s="154"/>
      <c r="I39" s="154"/>
      <c r="J39" s="204" t="s">
        <v>159</v>
      </c>
      <c r="K39" s="205">
        <v>124</v>
      </c>
      <c r="L39" s="123"/>
      <c r="M39" s="134">
        <v>1</v>
      </c>
      <c r="N39" s="134">
        <v>6</v>
      </c>
      <c r="O39" s="135">
        <v>5510000000</v>
      </c>
      <c r="P39" s="136">
        <v>0</v>
      </c>
      <c r="Q39" s="199">
        <f t="shared" si="0"/>
        <v>13784</v>
      </c>
      <c r="R39" s="199">
        <f t="shared" si="0"/>
        <v>13784</v>
      </c>
      <c r="S39" s="186">
        <f t="shared" si="0"/>
        <v>13784</v>
      </c>
      <c r="T39" s="197"/>
    </row>
    <row r="40" spans="1:20" ht="51" customHeight="1" x14ac:dyDescent="0.25">
      <c r="A40" s="116"/>
      <c r="B40" s="146"/>
      <c r="C40" s="152"/>
      <c r="D40" s="153"/>
      <c r="E40" s="154"/>
      <c r="F40" s="155"/>
      <c r="G40" s="154"/>
      <c r="H40" s="154"/>
      <c r="I40" s="154"/>
      <c r="J40" s="204" t="s">
        <v>168</v>
      </c>
      <c r="K40" s="205">
        <v>124</v>
      </c>
      <c r="L40" s="123"/>
      <c r="M40" s="134">
        <v>1</v>
      </c>
      <c r="N40" s="134">
        <v>6</v>
      </c>
      <c r="O40" s="135">
        <v>5510010080</v>
      </c>
      <c r="P40" s="136">
        <v>0</v>
      </c>
      <c r="Q40" s="199">
        <f>Q41</f>
        <v>13784</v>
      </c>
      <c r="R40" s="199">
        <f>R41</f>
        <v>13784</v>
      </c>
      <c r="S40" s="186">
        <f>S41</f>
        <v>13784</v>
      </c>
      <c r="T40" s="197"/>
    </row>
    <row r="41" spans="1:20" ht="13.5" customHeight="1" x14ac:dyDescent="0.25">
      <c r="A41" s="116"/>
      <c r="B41" s="146"/>
      <c r="C41" s="152"/>
      <c r="D41" s="153"/>
      <c r="E41" s="154"/>
      <c r="F41" s="155"/>
      <c r="G41" s="154"/>
      <c r="H41" s="154"/>
      <c r="I41" s="154"/>
      <c r="J41" s="239" t="s">
        <v>140</v>
      </c>
      <c r="K41" s="205">
        <v>124</v>
      </c>
      <c r="L41" s="123"/>
      <c r="M41" s="134">
        <v>1</v>
      </c>
      <c r="N41" s="134">
        <v>6</v>
      </c>
      <c r="O41" s="135">
        <v>5510010080</v>
      </c>
      <c r="P41" s="136">
        <v>540</v>
      </c>
      <c r="Q41" s="199">
        <v>13784</v>
      </c>
      <c r="R41" s="199">
        <v>13784</v>
      </c>
      <c r="S41" s="186">
        <v>13784</v>
      </c>
      <c r="T41" s="197"/>
    </row>
    <row r="42" spans="1:20" ht="31.5" customHeight="1" x14ac:dyDescent="0.25">
      <c r="A42" s="116"/>
      <c r="B42" s="146"/>
      <c r="C42" s="152"/>
      <c r="D42" s="153"/>
      <c r="E42" s="154"/>
      <c r="F42" s="155"/>
      <c r="G42" s="154"/>
      <c r="H42" s="154"/>
      <c r="I42" s="154"/>
      <c r="J42" s="205" t="s">
        <v>32</v>
      </c>
      <c r="K42" s="205">
        <v>124</v>
      </c>
      <c r="L42" s="123"/>
      <c r="M42" s="134">
        <v>1</v>
      </c>
      <c r="N42" s="134">
        <v>13</v>
      </c>
      <c r="O42" s="135">
        <v>0</v>
      </c>
      <c r="P42" s="136">
        <v>0</v>
      </c>
      <c r="Q42" s="199">
        <f>Q43</f>
        <v>681</v>
      </c>
      <c r="R42" s="199">
        <v>0</v>
      </c>
      <c r="S42" s="186">
        <v>0</v>
      </c>
      <c r="T42" s="197"/>
    </row>
    <row r="43" spans="1:20" ht="31.5" customHeight="1" x14ac:dyDescent="0.25">
      <c r="A43" s="116"/>
      <c r="B43" s="146"/>
      <c r="C43" s="152"/>
      <c r="D43" s="153"/>
      <c r="E43" s="154"/>
      <c r="F43" s="155"/>
      <c r="G43" s="154"/>
      <c r="H43" s="154"/>
      <c r="I43" s="154"/>
      <c r="J43" s="205" t="s">
        <v>250</v>
      </c>
      <c r="K43" s="205">
        <v>124</v>
      </c>
      <c r="L43" s="123"/>
      <c r="M43" s="134">
        <v>1</v>
      </c>
      <c r="N43" s="134">
        <v>13</v>
      </c>
      <c r="O43" s="135">
        <v>7700000000</v>
      </c>
      <c r="P43" s="136">
        <v>0</v>
      </c>
      <c r="Q43" s="199">
        <f>Q44</f>
        <v>681</v>
      </c>
      <c r="R43" s="199">
        <v>0</v>
      </c>
      <c r="S43" s="186">
        <v>0</v>
      </c>
      <c r="T43" s="197"/>
    </row>
    <row r="44" spans="1:20" ht="31.5" customHeight="1" x14ac:dyDescent="0.25">
      <c r="A44" s="116"/>
      <c r="B44" s="146"/>
      <c r="C44" s="152"/>
      <c r="D44" s="153"/>
      <c r="E44" s="154"/>
      <c r="F44" s="155"/>
      <c r="G44" s="154"/>
      <c r="H44" s="154"/>
      <c r="I44" s="154"/>
      <c r="J44" s="205" t="s">
        <v>235</v>
      </c>
      <c r="K44" s="205">
        <v>124</v>
      </c>
      <c r="L44" s="123"/>
      <c r="M44" s="134">
        <v>1</v>
      </c>
      <c r="N44" s="134">
        <v>13</v>
      </c>
      <c r="O44" s="135">
        <v>7700095100</v>
      </c>
      <c r="P44" s="136">
        <v>0</v>
      </c>
      <c r="Q44" s="199">
        <f>Q46</f>
        <v>681</v>
      </c>
      <c r="R44" s="199">
        <v>0</v>
      </c>
      <c r="S44" s="186">
        <v>0</v>
      </c>
      <c r="T44" s="197"/>
    </row>
    <row r="45" spans="1:20" ht="16.5" customHeight="1" x14ac:dyDescent="0.25">
      <c r="A45" s="116"/>
      <c r="B45" s="146"/>
      <c r="C45" s="152"/>
      <c r="D45" s="153"/>
      <c r="E45" s="154"/>
      <c r="F45" s="155"/>
      <c r="G45" s="154"/>
      <c r="H45" s="154"/>
      <c r="I45" s="154"/>
      <c r="J45" s="205" t="s">
        <v>195</v>
      </c>
      <c r="K45" s="205">
        <v>124</v>
      </c>
      <c r="L45" s="123"/>
      <c r="M45" s="134">
        <v>1</v>
      </c>
      <c r="N45" s="134">
        <v>13</v>
      </c>
      <c r="O45" s="135">
        <v>7700095100</v>
      </c>
      <c r="P45" s="136">
        <v>850</v>
      </c>
      <c r="Q45" s="199">
        <v>681</v>
      </c>
      <c r="R45" s="199">
        <v>0</v>
      </c>
      <c r="S45" s="186">
        <v>0</v>
      </c>
      <c r="T45" s="197"/>
    </row>
    <row r="46" spans="1:20" ht="16.5" customHeight="1" x14ac:dyDescent="0.25">
      <c r="A46" s="116"/>
      <c r="B46" s="146"/>
      <c r="C46" s="152"/>
      <c r="D46" s="153"/>
      <c r="E46" s="154"/>
      <c r="F46" s="155"/>
      <c r="G46" s="154"/>
      <c r="H46" s="154"/>
      <c r="I46" s="154"/>
      <c r="J46" s="205" t="s">
        <v>269</v>
      </c>
      <c r="K46" s="205">
        <v>124</v>
      </c>
      <c r="L46" s="123"/>
      <c r="M46" s="134">
        <v>1</v>
      </c>
      <c r="N46" s="134">
        <v>13</v>
      </c>
      <c r="O46" s="135">
        <v>7700095100</v>
      </c>
      <c r="P46" s="136">
        <v>853</v>
      </c>
      <c r="Q46" s="199">
        <v>681</v>
      </c>
      <c r="R46" s="199">
        <v>0</v>
      </c>
      <c r="S46" s="186">
        <v>0</v>
      </c>
      <c r="T46" s="197"/>
    </row>
    <row r="47" spans="1:20" ht="18" customHeight="1" x14ac:dyDescent="0.2">
      <c r="A47" s="116"/>
      <c r="B47" s="475" t="s">
        <v>169</v>
      </c>
      <c r="C47" s="475"/>
      <c r="D47" s="475"/>
      <c r="E47" s="475"/>
      <c r="F47" s="475"/>
      <c r="G47" s="475"/>
      <c r="H47" s="475"/>
      <c r="I47" s="475"/>
      <c r="J47" s="476"/>
      <c r="K47" s="122">
        <v>124</v>
      </c>
      <c r="L47" s="123">
        <v>200</v>
      </c>
      <c r="M47" s="124">
        <v>2</v>
      </c>
      <c r="N47" s="124">
        <v>0</v>
      </c>
      <c r="O47" s="125">
        <v>0</v>
      </c>
      <c r="P47" s="126">
        <v>0</v>
      </c>
      <c r="Q47" s="198">
        <f t="shared" ref="Q47:S50" si="1">Q48</f>
        <v>89900</v>
      </c>
      <c r="R47" s="198">
        <f t="shared" si="1"/>
        <v>89900</v>
      </c>
      <c r="S47" s="185">
        <f t="shared" si="1"/>
        <v>89900</v>
      </c>
      <c r="T47" s="197" t="s">
        <v>186</v>
      </c>
    </row>
    <row r="48" spans="1:20" ht="18.75" customHeight="1" x14ac:dyDescent="0.2">
      <c r="A48" s="116"/>
      <c r="B48" s="146"/>
      <c r="C48" s="165"/>
      <c r="D48" s="477" t="s">
        <v>36</v>
      </c>
      <c r="E48" s="477"/>
      <c r="F48" s="477"/>
      <c r="G48" s="477"/>
      <c r="H48" s="477"/>
      <c r="I48" s="477"/>
      <c r="J48" s="478"/>
      <c r="K48" s="122">
        <v>124</v>
      </c>
      <c r="L48" s="123">
        <v>203</v>
      </c>
      <c r="M48" s="124">
        <v>2</v>
      </c>
      <c r="N48" s="124">
        <v>3</v>
      </c>
      <c r="O48" s="125">
        <v>0</v>
      </c>
      <c r="P48" s="126">
        <v>0</v>
      </c>
      <c r="Q48" s="198">
        <f t="shared" si="1"/>
        <v>89900</v>
      </c>
      <c r="R48" s="198">
        <f t="shared" si="1"/>
        <v>89900</v>
      </c>
      <c r="S48" s="185">
        <f t="shared" si="1"/>
        <v>89900</v>
      </c>
      <c r="T48" s="197" t="s">
        <v>186</v>
      </c>
    </row>
    <row r="49" spans="1:20" ht="64.5" customHeight="1" x14ac:dyDescent="0.2">
      <c r="A49" s="116"/>
      <c r="B49" s="146"/>
      <c r="C49" s="147"/>
      <c r="D49" s="148"/>
      <c r="E49" s="463" t="s">
        <v>264</v>
      </c>
      <c r="F49" s="463"/>
      <c r="G49" s="463"/>
      <c r="H49" s="463"/>
      <c r="I49" s="463"/>
      <c r="J49" s="464"/>
      <c r="K49" s="133">
        <v>124</v>
      </c>
      <c r="L49" s="123">
        <v>203</v>
      </c>
      <c r="M49" s="134">
        <v>2</v>
      </c>
      <c r="N49" s="134">
        <v>3</v>
      </c>
      <c r="O49" s="135">
        <v>5500000000</v>
      </c>
      <c r="P49" s="136">
        <v>0</v>
      </c>
      <c r="Q49" s="199">
        <f t="shared" si="1"/>
        <v>89900</v>
      </c>
      <c r="R49" s="199">
        <f t="shared" si="1"/>
        <v>89900</v>
      </c>
      <c r="S49" s="186">
        <f t="shared" si="1"/>
        <v>89900</v>
      </c>
      <c r="T49" s="197" t="s">
        <v>186</v>
      </c>
    </row>
    <row r="50" spans="1:20" ht="34.5" customHeight="1" x14ac:dyDescent="0.2">
      <c r="A50" s="116"/>
      <c r="B50" s="146"/>
      <c r="C50" s="147"/>
      <c r="D50" s="151"/>
      <c r="E50" s="150"/>
      <c r="F50" s="463" t="s">
        <v>198</v>
      </c>
      <c r="G50" s="463"/>
      <c r="H50" s="463"/>
      <c r="I50" s="463"/>
      <c r="J50" s="464"/>
      <c r="K50" s="133">
        <v>124</v>
      </c>
      <c r="L50" s="123">
        <v>203</v>
      </c>
      <c r="M50" s="134">
        <v>2</v>
      </c>
      <c r="N50" s="134">
        <v>3</v>
      </c>
      <c r="O50" s="135">
        <v>5520000000</v>
      </c>
      <c r="P50" s="136">
        <v>0</v>
      </c>
      <c r="Q50" s="199">
        <f t="shared" si="1"/>
        <v>89900</v>
      </c>
      <c r="R50" s="199">
        <f t="shared" si="1"/>
        <v>89900</v>
      </c>
      <c r="S50" s="186">
        <f t="shared" si="1"/>
        <v>89900</v>
      </c>
      <c r="T50" s="197" t="s">
        <v>186</v>
      </c>
    </row>
    <row r="51" spans="1:20" ht="23.25" customHeight="1" x14ac:dyDescent="0.2">
      <c r="A51" s="116"/>
      <c r="B51" s="146"/>
      <c r="C51" s="147"/>
      <c r="D51" s="151"/>
      <c r="E51" s="149"/>
      <c r="F51" s="150"/>
      <c r="G51" s="463" t="s">
        <v>199</v>
      </c>
      <c r="H51" s="463"/>
      <c r="I51" s="463"/>
      <c r="J51" s="464"/>
      <c r="K51" s="133">
        <v>124</v>
      </c>
      <c r="L51" s="123">
        <v>203</v>
      </c>
      <c r="M51" s="134">
        <v>2</v>
      </c>
      <c r="N51" s="134">
        <v>3</v>
      </c>
      <c r="O51" s="135">
        <v>5520051180</v>
      </c>
      <c r="P51" s="136">
        <v>0</v>
      </c>
      <c r="Q51" s="199">
        <f>Q52+Q55</f>
        <v>89900</v>
      </c>
      <c r="R51" s="199">
        <f>R52+R55</f>
        <v>89900</v>
      </c>
      <c r="S51" s="186">
        <f>S52+S55</f>
        <v>89900</v>
      </c>
      <c r="T51" s="197" t="s">
        <v>186</v>
      </c>
    </row>
    <row r="52" spans="1:20" ht="22.5" customHeight="1" x14ac:dyDescent="0.2">
      <c r="A52" s="116"/>
      <c r="B52" s="146"/>
      <c r="C52" s="147"/>
      <c r="D52" s="151"/>
      <c r="E52" s="149"/>
      <c r="F52" s="150"/>
      <c r="G52" s="131"/>
      <c r="H52" s="131"/>
      <c r="I52" s="131"/>
      <c r="J52" s="132" t="s">
        <v>161</v>
      </c>
      <c r="K52" s="133">
        <v>124</v>
      </c>
      <c r="L52" s="123"/>
      <c r="M52" s="134">
        <v>2</v>
      </c>
      <c r="N52" s="134">
        <v>3</v>
      </c>
      <c r="O52" s="135">
        <v>5520051180</v>
      </c>
      <c r="P52" s="136">
        <v>120</v>
      </c>
      <c r="Q52" s="199">
        <f>Q53+Q54</f>
        <v>88536</v>
      </c>
      <c r="R52" s="199">
        <f>R53+R54</f>
        <v>88536</v>
      </c>
      <c r="S52" s="186">
        <f>S53+S54</f>
        <v>88536</v>
      </c>
      <c r="T52" s="197"/>
    </row>
    <row r="53" spans="1:20" ht="23.25" customHeight="1" x14ac:dyDescent="0.2">
      <c r="A53" s="116"/>
      <c r="B53" s="146"/>
      <c r="C53" s="147"/>
      <c r="D53" s="151"/>
      <c r="E53" s="149"/>
      <c r="F53" s="150"/>
      <c r="G53" s="131"/>
      <c r="H53" s="131"/>
      <c r="I53" s="131"/>
      <c r="J53" s="132" t="s">
        <v>188</v>
      </c>
      <c r="K53" s="133">
        <v>124</v>
      </c>
      <c r="L53" s="123"/>
      <c r="M53" s="134">
        <v>2</v>
      </c>
      <c r="N53" s="134">
        <v>3</v>
      </c>
      <c r="O53" s="135">
        <v>5520051180</v>
      </c>
      <c r="P53" s="136">
        <v>121</v>
      </c>
      <c r="Q53" s="199">
        <v>68000</v>
      </c>
      <c r="R53" s="199">
        <v>68000</v>
      </c>
      <c r="S53" s="186">
        <v>68000</v>
      </c>
      <c r="T53" s="197"/>
    </row>
    <row r="54" spans="1:20" ht="35.25" customHeight="1" x14ac:dyDescent="0.2">
      <c r="A54" s="116"/>
      <c r="B54" s="146"/>
      <c r="C54" s="147"/>
      <c r="D54" s="151"/>
      <c r="E54" s="149"/>
      <c r="F54" s="150"/>
      <c r="G54" s="131"/>
      <c r="H54" s="131"/>
      <c r="I54" s="131"/>
      <c r="J54" s="132" t="s">
        <v>189</v>
      </c>
      <c r="K54" s="133">
        <v>124</v>
      </c>
      <c r="L54" s="123"/>
      <c r="M54" s="134">
        <v>2</v>
      </c>
      <c r="N54" s="134">
        <v>3</v>
      </c>
      <c r="O54" s="135">
        <v>5520051180</v>
      </c>
      <c r="P54" s="136">
        <v>129</v>
      </c>
      <c r="Q54" s="199">
        <v>20536</v>
      </c>
      <c r="R54" s="199">
        <v>20536</v>
      </c>
      <c r="S54" s="186">
        <v>20536</v>
      </c>
      <c r="T54" s="197"/>
    </row>
    <row r="55" spans="1:20" ht="27" customHeight="1" x14ac:dyDescent="0.2">
      <c r="A55" s="116"/>
      <c r="B55" s="146"/>
      <c r="C55" s="147"/>
      <c r="D55" s="151"/>
      <c r="E55" s="149"/>
      <c r="F55" s="150"/>
      <c r="G55" s="131"/>
      <c r="H55" s="131"/>
      <c r="I55" s="131"/>
      <c r="J55" s="132" t="s">
        <v>175</v>
      </c>
      <c r="K55" s="133">
        <v>124</v>
      </c>
      <c r="L55" s="123">
        <v>203</v>
      </c>
      <c r="M55" s="134">
        <v>2</v>
      </c>
      <c r="N55" s="134">
        <v>3</v>
      </c>
      <c r="O55" s="135">
        <v>5520051180</v>
      </c>
      <c r="P55" s="136">
        <v>240</v>
      </c>
      <c r="Q55" s="199">
        <f>Q56</f>
        <v>1364</v>
      </c>
      <c r="R55" s="199">
        <f>R56</f>
        <v>1364</v>
      </c>
      <c r="S55" s="186">
        <f>S56</f>
        <v>1364</v>
      </c>
      <c r="T55" s="197"/>
    </row>
    <row r="56" spans="1:20" ht="27.75" customHeight="1" x14ac:dyDescent="0.2">
      <c r="A56" s="116"/>
      <c r="B56" s="146"/>
      <c r="C56" s="147"/>
      <c r="D56" s="151"/>
      <c r="E56" s="149"/>
      <c r="F56" s="150"/>
      <c r="G56" s="473" t="s">
        <v>192</v>
      </c>
      <c r="H56" s="473"/>
      <c r="I56" s="473"/>
      <c r="J56" s="474"/>
      <c r="K56" s="133">
        <v>124</v>
      </c>
      <c r="L56" s="123">
        <v>203</v>
      </c>
      <c r="M56" s="134">
        <v>2</v>
      </c>
      <c r="N56" s="134">
        <v>3</v>
      </c>
      <c r="O56" s="135">
        <v>5520051180</v>
      </c>
      <c r="P56" s="136">
        <v>244</v>
      </c>
      <c r="Q56" s="199">
        <v>1364</v>
      </c>
      <c r="R56" s="199">
        <v>1364</v>
      </c>
      <c r="S56" s="186">
        <v>1364</v>
      </c>
      <c r="T56" s="197" t="s">
        <v>186</v>
      </c>
    </row>
    <row r="57" spans="1:20" ht="23.25" customHeight="1" x14ac:dyDescent="0.2">
      <c r="A57" s="116"/>
      <c r="B57" s="471" t="s">
        <v>172</v>
      </c>
      <c r="C57" s="471"/>
      <c r="D57" s="471"/>
      <c r="E57" s="471"/>
      <c r="F57" s="471"/>
      <c r="G57" s="471"/>
      <c r="H57" s="471"/>
      <c r="I57" s="471"/>
      <c r="J57" s="472"/>
      <c r="K57" s="122">
        <v>124</v>
      </c>
      <c r="L57" s="123">
        <v>300</v>
      </c>
      <c r="M57" s="124">
        <v>3</v>
      </c>
      <c r="N57" s="124">
        <v>0</v>
      </c>
      <c r="O57" s="125">
        <v>0</v>
      </c>
      <c r="P57" s="126">
        <v>0</v>
      </c>
      <c r="Q57" s="198">
        <f>Q58+Q64</f>
        <v>166086.31</v>
      </c>
      <c r="R57" s="198">
        <f>R58+R64</f>
        <v>55000</v>
      </c>
      <c r="S57" s="185">
        <f>S58+S64</f>
        <v>55000</v>
      </c>
      <c r="T57" s="197" t="s">
        <v>186</v>
      </c>
    </row>
    <row r="58" spans="1:20" ht="16.5" customHeight="1" x14ac:dyDescent="0.2">
      <c r="A58" s="116"/>
      <c r="B58" s="127"/>
      <c r="C58" s="128"/>
      <c r="D58" s="469" t="s">
        <v>40</v>
      </c>
      <c r="E58" s="469"/>
      <c r="F58" s="469"/>
      <c r="G58" s="469"/>
      <c r="H58" s="469"/>
      <c r="I58" s="469"/>
      <c r="J58" s="470"/>
      <c r="K58" s="122">
        <v>124</v>
      </c>
      <c r="L58" s="123">
        <v>310</v>
      </c>
      <c r="M58" s="124">
        <v>3</v>
      </c>
      <c r="N58" s="124">
        <v>10</v>
      </c>
      <c r="O58" s="125">
        <v>0</v>
      </c>
      <c r="P58" s="126">
        <v>0</v>
      </c>
      <c r="Q58" s="198">
        <f t="shared" ref="Q58:S61" si="2">Q59</f>
        <v>146086.31</v>
      </c>
      <c r="R58" s="198">
        <f t="shared" si="2"/>
        <v>35000</v>
      </c>
      <c r="S58" s="185">
        <f t="shared" si="2"/>
        <v>35000</v>
      </c>
      <c r="T58" s="197" t="s">
        <v>186</v>
      </c>
    </row>
    <row r="59" spans="1:20" ht="60.75" customHeight="1" x14ac:dyDescent="0.2">
      <c r="A59" s="116"/>
      <c r="B59" s="127"/>
      <c r="C59" s="129"/>
      <c r="D59" s="130"/>
      <c r="E59" s="463" t="s">
        <v>264</v>
      </c>
      <c r="F59" s="463"/>
      <c r="G59" s="463"/>
      <c r="H59" s="463"/>
      <c r="I59" s="463"/>
      <c r="J59" s="464"/>
      <c r="K59" s="133">
        <v>124</v>
      </c>
      <c r="L59" s="123">
        <v>310</v>
      </c>
      <c r="M59" s="134">
        <v>3</v>
      </c>
      <c r="N59" s="134">
        <v>10</v>
      </c>
      <c r="O59" s="135">
        <v>5500000000</v>
      </c>
      <c r="P59" s="136">
        <v>0</v>
      </c>
      <c r="Q59" s="199">
        <f t="shared" si="2"/>
        <v>146086.31</v>
      </c>
      <c r="R59" s="199">
        <f t="shared" si="2"/>
        <v>35000</v>
      </c>
      <c r="S59" s="186">
        <f t="shared" si="2"/>
        <v>35000</v>
      </c>
      <c r="T59" s="197" t="s">
        <v>186</v>
      </c>
    </row>
    <row r="60" spans="1:20" ht="38.25" customHeight="1" x14ac:dyDescent="0.2">
      <c r="A60" s="116"/>
      <c r="B60" s="127"/>
      <c r="C60" s="129"/>
      <c r="D60" s="138"/>
      <c r="E60" s="139"/>
      <c r="F60" s="465" t="s">
        <v>200</v>
      </c>
      <c r="G60" s="465"/>
      <c r="H60" s="465"/>
      <c r="I60" s="465"/>
      <c r="J60" s="466"/>
      <c r="K60" s="133">
        <v>124</v>
      </c>
      <c r="L60" s="123">
        <v>310</v>
      </c>
      <c r="M60" s="134">
        <v>3</v>
      </c>
      <c r="N60" s="134">
        <v>10</v>
      </c>
      <c r="O60" s="135">
        <v>5530000000</v>
      </c>
      <c r="P60" s="136">
        <v>0</v>
      </c>
      <c r="Q60" s="199">
        <f t="shared" si="2"/>
        <v>146086.31</v>
      </c>
      <c r="R60" s="199">
        <f t="shared" si="2"/>
        <v>35000</v>
      </c>
      <c r="S60" s="186">
        <f t="shared" si="2"/>
        <v>35000</v>
      </c>
      <c r="T60" s="197" t="s">
        <v>186</v>
      </c>
    </row>
    <row r="61" spans="1:20" ht="39" customHeight="1" x14ac:dyDescent="0.2">
      <c r="A61" s="116"/>
      <c r="B61" s="127"/>
      <c r="C61" s="129"/>
      <c r="D61" s="138"/>
      <c r="E61" s="139"/>
      <c r="F61" s="139"/>
      <c r="G61" s="140"/>
      <c r="H61" s="140"/>
      <c r="I61" s="140"/>
      <c r="J61" s="139" t="s">
        <v>201</v>
      </c>
      <c r="K61" s="133">
        <v>124</v>
      </c>
      <c r="L61" s="123">
        <v>310</v>
      </c>
      <c r="M61" s="134">
        <v>3</v>
      </c>
      <c r="N61" s="134">
        <v>10</v>
      </c>
      <c r="O61" s="135">
        <v>5530095020</v>
      </c>
      <c r="P61" s="136">
        <v>0</v>
      </c>
      <c r="Q61" s="199">
        <f t="shared" si="2"/>
        <v>146086.31</v>
      </c>
      <c r="R61" s="199">
        <f t="shared" si="2"/>
        <v>35000</v>
      </c>
      <c r="S61" s="186">
        <f t="shared" si="2"/>
        <v>35000</v>
      </c>
      <c r="T61" s="197"/>
    </row>
    <row r="62" spans="1:20" ht="24" customHeight="1" x14ac:dyDescent="0.2">
      <c r="A62" s="116"/>
      <c r="B62" s="127"/>
      <c r="C62" s="129"/>
      <c r="D62" s="138"/>
      <c r="E62" s="139"/>
      <c r="F62" s="139"/>
      <c r="G62" s="140"/>
      <c r="H62" s="140"/>
      <c r="I62" s="140"/>
      <c r="J62" s="139" t="s">
        <v>164</v>
      </c>
      <c r="K62" s="133">
        <v>124</v>
      </c>
      <c r="L62" s="123">
        <v>310</v>
      </c>
      <c r="M62" s="134">
        <v>3</v>
      </c>
      <c r="N62" s="134">
        <v>10</v>
      </c>
      <c r="O62" s="135">
        <v>5530095020</v>
      </c>
      <c r="P62" s="136">
        <v>240</v>
      </c>
      <c r="Q62" s="199">
        <f>Q63</f>
        <v>146086.31</v>
      </c>
      <c r="R62" s="199">
        <f>R63</f>
        <v>35000</v>
      </c>
      <c r="S62" s="186">
        <f>S63</f>
        <v>35000</v>
      </c>
      <c r="T62" s="197"/>
    </row>
    <row r="63" spans="1:20" ht="24" customHeight="1" x14ac:dyDescent="0.2">
      <c r="A63" s="116"/>
      <c r="B63" s="127"/>
      <c r="C63" s="129"/>
      <c r="D63" s="138"/>
      <c r="E63" s="140"/>
      <c r="F63" s="139"/>
      <c r="G63" s="465" t="s">
        <v>192</v>
      </c>
      <c r="H63" s="465"/>
      <c r="I63" s="465"/>
      <c r="J63" s="466"/>
      <c r="K63" s="133">
        <v>124</v>
      </c>
      <c r="L63" s="123">
        <v>310</v>
      </c>
      <c r="M63" s="134">
        <v>3</v>
      </c>
      <c r="N63" s="134">
        <v>10</v>
      </c>
      <c r="O63" s="135">
        <v>5530095020</v>
      </c>
      <c r="P63" s="136">
        <v>244</v>
      </c>
      <c r="Q63" s="199">
        <v>146086.31</v>
      </c>
      <c r="R63" s="199">
        <v>35000</v>
      </c>
      <c r="S63" s="186">
        <v>35000</v>
      </c>
      <c r="T63" s="197" t="s">
        <v>186</v>
      </c>
    </row>
    <row r="64" spans="1:20" ht="26.25" customHeight="1" x14ac:dyDescent="0.2">
      <c r="A64" s="116"/>
      <c r="B64" s="127"/>
      <c r="C64" s="223"/>
      <c r="D64" s="224"/>
      <c r="E64" s="225"/>
      <c r="F64" s="226"/>
      <c r="G64" s="225"/>
      <c r="H64" s="225"/>
      <c r="I64" s="225"/>
      <c r="J64" s="227" t="s">
        <v>230</v>
      </c>
      <c r="K64" s="122">
        <v>124</v>
      </c>
      <c r="L64" s="142"/>
      <c r="M64" s="124">
        <v>3</v>
      </c>
      <c r="N64" s="124">
        <v>14</v>
      </c>
      <c r="O64" s="125">
        <v>0</v>
      </c>
      <c r="P64" s="126">
        <v>0</v>
      </c>
      <c r="Q64" s="228">
        <f t="shared" ref="Q64:S65" si="3">Q65</f>
        <v>20000</v>
      </c>
      <c r="R64" s="228">
        <f t="shared" si="3"/>
        <v>20000</v>
      </c>
      <c r="S64" s="229">
        <f t="shared" si="3"/>
        <v>20000</v>
      </c>
      <c r="T64" s="230"/>
    </row>
    <row r="65" spans="1:20" ht="24.75" customHeight="1" x14ac:dyDescent="0.2">
      <c r="A65" s="116"/>
      <c r="B65" s="127"/>
      <c r="C65" s="223"/>
      <c r="D65" s="224"/>
      <c r="E65" s="225"/>
      <c r="F65" s="226"/>
      <c r="G65" s="225"/>
      <c r="H65" s="225"/>
      <c r="I65" s="225"/>
      <c r="J65" s="226" t="s">
        <v>231</v>
      </c>
      <c r="K65" s="133">
        <v>124</v>
      </c>
      <c r="L65" s="123"/>
      <c r="M65" s="134">
        <v>3</v>
      </c>
      <c r="N65" s="134">
        <v>14</v>
      </c>
      <c r="O65" s="135">
        <v>7700000000</v>
      </c>
      <c r="P65" s="136">
        <v>0</v>
      </c>
      <c r="Q65" s="231">
        <f t="shared" si="3"/>
        <v>20000</v>
      </c>
      <c r="R65" s="231">
        <f t="shared" si="3"/>
        <v>20000</v>
      </c>
      <c r="S65" s="137">
        <f t="shared" si="3"/>
        <v>20000</v>
      </c>
      <c r="T65" s="230"/>
    </row>
    <row r="66" spans="1:20" ht="19.5" customHeight="1" x14ac:dyDescent="0.2">
      <c r="A66" s="116"/>
      <c r="B66" s="127"/>
      <c r="C66" s="223"/>
      <c r="D66" s="224"/>
      <c r="E66" s="225"/>
      <c r="F66" s="226"/>
      <c r="G66" s="225"/>
      <c r="H66" s="225"/>
      <c r="I66" s="225"/>
      <c r="J66" s="226" t="s">
        <v>233</v>
      </c>
      <c r="K66" s="133">
        <v>124</v>
      </c>
      <c r="L66" s="123"/>
      <c r="M66" s="134">
        <v>3</v>
      </c>
      <c r="N66" s="134">
        <v>14</v>
      </c>
      <c r="O66" s="135">
        <v>7700020040</v>
      </c>
      <c r="P66" s="136">
        <v>0</v>
      </c>
      <c r="Q66" s="231">
        <f>Q68</f>
        <v>20000</v>
      </c>
      <c r="R66" s="231">
        <f>R68</f>
        <v>20000</v>
      </c>
      <c r="S66" s="137">
        <f>S68</f>
        <v>20000</v>
      </c>
      <c r="T66" s="230"/>
    </row>
    <row r="67" spans="1:20" ht="27.75" customHeight="1" x14ac:dyDescent="0.2">
      <c r="A67" s="116"/>
      <c r="B67" s="127"/>
      <c r="C67" s="223"/>
      <c r="D67" s="224"/>
      <c r="E67" s="225"/>
      <c r="F67" s="226"/>
      <c r="G67" s="225"/>
      <c r="H67" s="225"/>
      <c r="I67" s="225"/>
      <c r="J67" s="226" t="s">
        <v>164</v>
      </c>
      <c r="K67" s="133">
        <v>124</v>
      </c>
      <c r="L67" s="123"/>
      <c r="M67" s="134">
        <v>3</v>
      </c>
      <c r="N67" s="134">
        <v>14</v>
      </c>
      <c r="O67" s="135">
        <v>7700020040</v>
      </c>
      <c r="P67" s="136">
        <v>240</v>
      </c>
      <c r="Q67" s="231">
        <v>20000</v>
      </c>
      <c r="R67" s="231">
        <v>20000</v>
      </c>
      <c r="S67" s="137">
        <v>20000</v>
      </c>
      <c r="T67" s="230"/>
    </row>
    <row r="68" spans="1:20" ht="27.75" customHeight="1" x14ac:dyDescent="0.2">
      <c r="A68" s="116"/>
      <c r="B68" s="127"/>
      <c r="C68" s="223"/>
      <c r="D68" s="224"/>
      <c r="E68" s="225"/>
      <c r="F68" s="226"/>
      <c r="G68" s="225"/>
      <c r="H68" s="225"/>
      <c r="I68" s="225"/>
      <c r="J68" s="226" t="s">
        <v>260</v>
      </c>
      <c r="K68" s="133">
        <v>124</v>
      </c>
      <c r="L68" s="123"/>
      <c r="M68" s="134">
        <v>3</v>
      </c>
      <c r="N68" s="134">
        <v>14</v>
      </c>
      <c r="O68" s="135">
        <v>7700020040</v>
      </c>
      <c r="P68" s="136">
        <v>244</v>
      </c>
      <c r="Q68" s="231">
        <v>20000</v>
      </c>
      <c r="R68" s="231">
        <v>20000</v>
      </c>
      <c r="S68" s="137">
        <v>20000</v>
      </c>
      <c r="T68" s="230"/>
    </row>
    <row r="69" spans="1:20" ht="12.75" customHeight="1" x14ac:dyDescent="0.2">
      <c r="A69" s="116"/>
      <c r="B69" s="471" t="s">
        <v>176</v>
      </c>
      <c r="C69" s="471"/>
      <c r="D69" s="471"/>
      <c r="E69" s="471"/>
      <c r="F69" s="471"/>
      <c r="G69" s="471"/>
      <c r="H69" s="471"/>
      <c r="I69" s="471"/>
      <c r="J69" s="472"/>
      <c r="K69" s="122">
        <v>124</v>
      </c>
      <c r="L69" s="123">
        <v>400</v>
      </c>
      <c r="M69" s="124">
        <v>4</v>
      </c>
      <c r="N69" s="124">
        <v>0</v>
      </c>
      <c r="O69" s="125">
        <v>0</v>
      </c>
      <c r="P69" s="126">
        <v>0</v>
      </c>
      <c r="Q69" s="198">
        <f t="shared" ref="Q69:S74" si="4">Q70</f>
        <v>571287.15</v>
      </c>
      <c r="R69" s="198">
        <f t="shared" si="4"/>
        <v>618100</v>
      </c>
      <c r="S69" s="185">
        <f t="shared" si="4"/>
        <v>881500</v>
      </c>
      <c r="T69" s="197" t="s">
        <v>186</v>
      </c>
    </row>
    <row r="70" spans="1:20" ht="21" customHeight="1" x14ac:dyDescent="0.2">
      <c r="A70" s="116"/>
      <c r="B70" s="166"/>
      <c r="C70" s="167"/>
      <c r="D70" s="168"/>
      <c r="E70" s="168"/>
      <c r="F70" s="168"/>
      <c r="G70" s="168"/>
      <c r="H70" s="168"/>
      <c r="I70" s="168"/>
      <c r="J70" s="169" t="s">
        <v>74</v>
      </c>
      <c r="K70" s="122">
        <v>124</v>
      </c>
      <c r="L70" s="123"/>
      <c r="M70" s="124">
        <v>4</v>
      </c>
      <c r="N70" s="124">
        <v>9</v>
      </c>
      <c r="O70" s="125">
        <v>0</v>
      </c>
      <c r="P70" s="126">
        <v>0</v>
      </c>
      <c r="Q70" s="198">
        <f t="shared" si="4"/>
        <v>571287.15</v>
      </c>
      <c r="R70" s="198">
        <f t="shared" si="4"/>
        <v>618100</v>
      </c>
      <c r="S70" s="185">
        <f t="shared" si="4"/>
        <v>881500</v>
      </c>
      <c r="T70" s="197"/>
    </row>
    <row r="71" spans="1:20" ht="56.25" customHeight="1" x14ac:dyDescent="0.2">
      <c r="A71" s="116"/>
      <c r="B71" s="127"/>
      <c r="C71" s="128"/>
      <c r="D71" s="463" t="s">
        <v>264</v>
      </c>
      <c r="E71" s="463"/>
      <c r="F71" s="463"/>
      <c r="G71" s="463"/>
      <c r="H71" s="463"/>
      <c r="I71" s="463"/>
      <c r="J71" s="464"/>
      <c r="K71" s="133">
        <v>124</v>
      </c>
      <c r="L71" s="123">
        <v>409</v>
      </c>
      <c r="M71" s="134">
        <v>4</v>
      </c>
      <c r="N71" s="134">
        <v>9</v>
      </c>
      <c r="O71" s="135">
        <v>5500000000</v>
      </c>
      <c r="P71" s="136">
        <v>0</v>
      </c>
      <c r="Q71" s="199">
        <f t="shared" si="4"/>
        <v>571287.15</v>
      </c>
      <c r="R71" s="199">
        <f t="shared" si="4"/>
        <v>618100</v>
      </c>
      <c r="S71" s="186">
        <f t="shared" si="4"/>
        <v>881500</v>
      </c>
      <c r="T71" s="197" t="s">
        <v>186</v>
      </c>
    </row>
    <row r="72" spans="1:20" ht="37.5" customHeight="1" x14ac:dyDescent="0.2">
      <c r="A72" s="116"/>
      <c r="B72" s="127"/>
      <c r="C72" s="129"/>
      <c r="D72" s="130"/>
      <c r="E72" s="463" t="s">
        <v>202</v>
      </c>
      <c r="F72" s="463"/>
      <c r="G72" s="463"/>
      <c r="H72" s="463"/>
      <c r="I72" s="463"/>
      <c r="J72" s="464"/>
      <c r="K72" s="133">
        <v>124</v>
      </c>
      <c r="L72" s="123">
        <v>409</v>
      </c>
      <c r="M72" s="134">
        <v>4</v>
      </c>
      <c r="N72" s="134">
        <v>9</v>
      </c>
      <c r="O72" s="135">
        <v>5540000000</v>
      </c>
      <c r="P72" s="136">
        <v>0</v>
      </c>
      <c r="Q72" s="199">
        <f t="shared" si="4"/>
        <v>571287.15</v>
      </c>
      <c r="R72" s="199">
        <f t="shared" si="4"/>
        <v>618100</v>
      </c>
      <c r="S72" s="186">
        <f t="shared" si="4"/>
        <v>881500</v>
      </c>
      <c r="T72" s="197" t="s">
        <v>186</v>
      </c>
    </row>
    <row r="73" spans="1:20" ht="33.75" customHeight="1" x14ac:dyDescent="0.2">
      <c r="A73" s="116"/>
      <c r="B73" s="127"/>
      <c r="C73" s="129"/>
      <c r="D73" s="138"/>
      <c r="E73" s="139"/>
      <c r="F73" s="463" t="s">
        <v>203</v>
      </c>
      <c r="G73" s="463"/>
      <c r="H73" s="463"/>
      <c r="I73" s="463"/>
      <c r="J73" s="464"/>
      <c r="K73" s="133">
        <v>124</v>
      </c>
      <c r="L73" s="123">
        <v>409</v>
      </c>
      <c r="M73" s="134">
        <v>4</v>
      </c>
      <c r="N73" s="134">
        <v>9</v>
      </c>
      <c r="O73" s="135">
        <v>5540095280</v>
      </c>
      <c r="P73" s="136">
        <v>0</v>
      </c>
      <c r="Q73" s="199">
        <f t="shared" si="4"/>
        <v>571287.15</v>
      </c>
      <c r="R73" s="199">
        <f t="shared" si="4"/>
        <v>618100</v>
      </c>
      <c r="S73" s="186">
        <f t="shared" si="4"/>
        <v>881500</v>
      </c>
      <c r="T73" s="197" t="s">
        <v>186</v>
      </c>
    </row>
    <row r="74" spans="1:20" ht="21.75" customHeight="1" x14ac:dyDescent="0.2">
      <c r="A74" s="116"/>
      <c r="B74" s="127"/>
      <c r="C74" s="129"/>
      <c r="D74" s="138"/>
      <c r="E74" s="139"/>
      <c r="F74" s="132"/>
      <c r="G74" s="131"/>
      <c r="H74" s="131"/>
      <c r="I74" s="131"/>
      <c r="J74" s="132" t="s">
        <v>164</v>
      </c>
      <c r="K74" s="133">
        <v>124</v>
      </c>
      <c r="L74" s="123">
        <v>409</v>
      </c>
      <c r="M74" s="134">
        <v>4</v>
      </c>
      <c r="N74" s="134">
        <v>9</v>
      </c>
      <c r="O74" s="135">
        <v>5540095280</v>
      </c>
      <c r="P74" s="136">
        <v>240</v>
      </c>
      <c r="Q74" s="199">
        <f t="shared" si="4"/>
        <v>571287.15</v>
      </c>
      <c r="R74" s="199">
        <f t="shared" si="4"/>
        <v>618100</v>
      </c>
      <c r="S74" s="186">
        <f t="shared" si="4"/>
        <v>881500</v>
      </c>
      <c r="T74" s="197"/>
    </row>
    <row r="75" spans="1:20" ht="24.75" customHeight="1" x14ac:dyDescent="0.2">
      <c r="A75" s="116"/>
      <c r="B75" s="127"/>
      <c r="C75" s="129"/>
      <c r="D75" s="138"/>
      <c r="E75" s="140"/>
      <c r="F75" s="139"/>
      <c r="G75" s="463" t="s">
        <v>192</v>
      </c>
      <c r="H75" s="463"/>
      <c r="I75" s="463"/>
      <c r="J75" s="464"/>
      <c r="K75" s="133">
        <v>124</v>
      </c>
      <c r="L75" s="123">
        <v>409</v>
      </c>
      <c r="M75" s="134">
        <v>4</v>
      </c>
      <c r="N75" s="134">
        <v>9</v>
      </c>
      <c r="O75" s="135">
        <v>5540095280</v>
      </c>
      <c r="P75" s="136">
        <v>244</v>
      </c>
      <c r="Q75" s="199">
        <v>571287.15</v>
      </c>
      <c r="R75" s="199">
        <v>618100</v>
      </c>
      <c r="S75" s="186">
        <v>881500</v>
      </c>
      <c r="T75" s="197" t="s">
        <v>186</v>
      </c>
    </row>
    <row r="76" spans="1:20" ht="17.25" customHeight="1" x14ac:dyDescent="0.2">
      <c r="A76" s="116"/>
      <c r="B76" s="467" t="s">
        <v>179</v>
      </c>
      <c r="C76" s="467"/>
      <c r="D76" s="467"/>
      <c r="E76" s="467"/>
      <c r="F76" s="467"/>
      <c r="G76" s="467"/>
      <c r="H76" s="467"/>
      <c r="I76" s="467"/>
      <c r="J76" s="468"/>
      <c r="K76" s="122">
        <v>124</v>
      </c>
      <c r="L76" s="123">
        <v>500</v>
      </c>
      <c r="M76" s="124">
        <v>5</v>
      </c>
      <c r="N76" s="124">
        <v>0</v>
      </c>
      <c r="O76" s="125">
        <v>0</v>
      </c>
      <c r="P76" s="126">
        <v>0</v>
      </c>
      <c r="Q76" s="198">
        <f t="shared" ref="Q76:Q81" si="5">Q77</f>
        <v>134745.9</v>
      </c>
      <c r="R76" s="198">
        <f t="shared" ref="R76:S81" si="6">R77</f>
        <v>158016</v>
      </c>
      <c r="S76" s="185">
        <f t="shared" si="6"/>
        <v>282516</v>
      </c>
      <c r="T76" s="197" t="s">
        <v>186</v>
      </c>
    </row>
    <row r="77" spans="1:20" ht="13.5" customHeight="1" x14ac:dyDescent="0.2">
      <c r="A77" s="116"/>
      <c r="B77" s="127"/>
      <c r="C77" s="128"/>
      <c r="D77" s="469" t="s">
        <v>44</v>
      </c>
      <c r="E77" s="469"/>
      <c r="F77" s="469"/>
      <c r="G77" s="469"/>
      <c r="H77" s="469"/>
      <c r="I77" s="469"/>
      <c r="J77" s="470"/>
      <c r="K77" s="122">
        <v>124</v>
      </c>
      <c r="L77" s="123">
        <v>503</v>
      </c>
      <c r="M77" s="124">
        <v>5</v>
      </c>
      <c r="N77" s="124">
        <v>3</v>
      </c>
      <c r="O77" s="125">
        <v>0</v>
      </c>
      <c r="P77" s="126">
        <v>0</v>
      </c>
      <c r="Q77" s="198">
        <f t="shared" si="5"/>
        <v>134745.9</v>
      </c>
      <c r="R77" s="198">
        <f t="shared" si="6"/>
        <v>158016</v>
      </c>
      <c r="S77" s="185">
        <f t="shared" si="6"/>
        <v>282516</v>
      </c>
      <c r="T77" s="197" t="s">
        <v>186</v>
      </c>
    </row>
    <row r="78" spans="1:20" ht="50.25" customHeight="1" x14ac:dyDescent="0.2">
      <c r="A78" s="116"/>
      <c r="B78" s="127"/>
      <c r="C78" s="129"/>
      <c r="D78" s="130"/>
      <c r="E78" s="463" t="s">
        <v>264</v>
      </c>
      <c r="F78" s="463"/>
      <c r="G78" s="463"/>
      <c r="H78" s="463"/>
      <c r="I78" s="463"/>
      <c r="J78" s="464"/>
      <c r="K78" s="133">
        <v>124</v>
      </c>
      <c r="L78" s="123">
        <v>503</v>
      </c>
      <c r="M78" s="134">
        <v>5</v>
      </c>
      <c r="N78" s="134">
        <v>3</v>
      </c>
      <c r="O78" s="135">
        <v>5500000000</v>
      </c>
      <c r="P78" s="136">
        <v>0</v>
      </c>
      <c r="Q78" s="199">
        <f t="shared" si="5"/>
        <v>134745.9</v>
      </c>
      <c r="R78" s="199">
        <f t="shared" si="6"/>
        <v>158016</v>
      </c>
      <c r="S78" s="186">
        <f t="shared" si="6"/>
        <v>282516</v>
      </c>
      <c r="T78" s="197" t="s">
        <v>186</v>
      </c>
    </row>
    <row r="79" spans="1:20" ht="25.5" customHeight="1" x14ac:dyDescent="0.2">
      <c r="A79" s="116"/>
      <c r="B79" s="127"/>
      <c r="C79" s="129"/>
      <c r="D79" s="138"/>
      <c r="E79" s="139"/>
      <c r="F79" s="465" t="s">
        <v>204</v>
      </c>
      <c r="G79" s="465"/>
      <c r="H79" s="465"/>
      <c r="I79" s="465"/>
      <c r="J79" s="466"/>
      <c r="K79" s="133">
        <v>124</v>
      </c>
      <c r="L79" s="123">
        <v>503</v>
      </c>
      <c r="M79" s="134">
        <v>5</v>
      </c>
      <c r="N79" s="134">
        <v>3</v>
      </c>
      <c r="O79" s="135">
        <v>5550000000</v>
      </c>
      <c r="P79" s="136">
        <v>0</v>
      </c>
      <c r="Q79" s="199">
        <f t="shared" si="5"/>
        <v>134745.9</v>
      </c>
      <c r="R79" s="199">
        <f t="shared" si="6"/>
        <v>158016</v>
      </c>
      <c r="S79" s="186">
        <f t="shared" si="6"/>
        <v>282516</v>
      </c>
      <c r="T79" s="197" t="s">
        <v>186</v>
      </c>
    </row>
    <row r="80" spans="1:20" ht="33" customHeight="1" x14ac:dyDescent="0.2">
      <c r="A80" s="116"/>
      <c r="B80" s="127"/>
      <c r="C80" s="129"/>
      <c r="D80" s="138"/>
      <c r="E80" s="139"/>
      <c r="F80" s="139"/>
      <c r="G80" s="140"/>
      <c r="H80" s="140"/>
      <c r="I80" s="140"/>
      <c r="J80" s="139" t="s">
        <v>205</v>
      </c>
      <c r="K80" s="133">
        <v>124</v>
      </c>
      <c r="L80" s="123">
        <v>503</v>
      </c>
      <c r="M80" s="134">
        <v>5</v>
      </c>
      <c r="N80" s="134">
        <v>3</v>
      </c>
      <c r="O80" s="135">
        <v>5550095310</v>
      </c>
      <c r="P80" s="136">
        <v>0</v>
      </c>
      <c r="Q80" s="199">
        <f t="shared" si="5"/>
        <v>134745.9</v>
      </c>
      <c r="R80" s="199">
        <f t="shared" si="6"/>
        <v>158016</v>
      </c>
      <c r="S80" s="186">
        <f t="shared" si="6"/>
        <v>282516</v>
      </c>
      <c r="T80" s="197"/>
    </row>
    <row r="81" spans="1:20" ht="23.25" customHeight="1" x14ac:dyDescent="0.2">
      <c r="A81" s="116"/>
      <c r="B81" s="127"/>
      <c r="C81" s="129"/>
      <c r="D81" s="138"/>
      <c r="E81" s="139"/>
      <c r="F81" s="139"/>
      <c r="G81" s="140"/>
      <c r="H81" s="140"/>
      <c r="I81" s="140"/>
      <c r="J81" s="139" t="s">
        <v>164</v>
      </c>
      <c r="K81" s="133">
        <v>124</v>
      </c>
      <c r="L81" s="123">
        <v>503</v>
      </c>
      <c r="M81" s="134">
        <v>5</v>
      </c>
      <c r="N81" s="134">
        <v>3</v>
      </c>
      <c r="O81" s="135">
        <v>5550095310</v>
      </c>
      <c r="P81" s="136">
        <v>240</v>
      </c>
      <c r="Q81" s="199">
        <f t="shared" si="5"/>
        <v>134745.9</v>
      </c>
      <c r="R81" s="199">
        <f t="shared" si="6"/>
        <v>158016</v>
      </c>
      <c r="S81" s="186">
        <f t="shared" si="6"/>
        <v>282516</v>
      </c>
      <c r="T81" s="197"/>
    </row>
    <row r="82" spans="1:20" ht="25.5" customHeight="1" x14ac:dyDescent="0.2">
      <c r="A82" s="116"/>
      <c r="B82" s="127"/>
      <c r="C82" s="129"/>
      <c r="D82" s="138"/>
      <c r="E82" s="140"/>
      <c r="F82" s="139"/>
      <c r="G82" s="465" t="s">
        <v>192</v>
      </c>
      <c r="H82" s="465"/>
      <c r="I82" s="465"/>
      <c r="J82" s="466"/>
      <c r="K82" s="133">
        <v>124</v>
      </c>
      <c r="L82" s="123">
        <v>503</v>
      </c>
      <c r="M82" s="134">
        <v>5</v>
      </c>
      <c r="N82" s="134">
        <v>3</v>
      </c>
      <c r="O82" s="135">
        <v>5550095310</v>
      </c>
      <c r="P82" s="136">
        <v>244</v>
      </c>
      <c r="Q82" s="199">
        <v>134745.9</v>
      </c>
      <c r="R82" s="199">
        <v>158016</v>
      </c>
      <c r="S82" s="186">
        <v>282516</v>
      </c>
      <c r="T82" s="197" t="s">
        <v>186</v>
      </c>
    </row>
    <row r="83" spans="1:20" ht="15.75" customHeight="1" x14ac:dyDescent="0.2">
      <c r="A83" s="116"/>
      <c r="B83" s="467" t="s">
        <v>182</v>
      </c>
      <c r="C83" s="467"/>
      <c r="D83" s="467"/>
      <c r="E83" s="467"/>
      <c r="F83" s="467"/>
      <c r="G83" s="467"/>
      <c r="H83" s="467"/>
      <c r="I83" s="467"/>
      <c r="J83" s="468"/>
      <c r="K83" s="122">
        <v>124</v>
      </c>
      <c r="L83" s="123">
        <v>800</v>
      </c>
      <c r="M83" s="124">
        <v>8</v>
      </c>
      <c r="N83" s="124">
        <v>0</v>
      </c>
      <c r="O83" s="125">
        <v>0</v>
      </c>
      <c r="P83" s="126">
        <v>0</v>
      </c>
      <c r="Q83" s="198">
        <f>Q84</f>
        <v>1730400</v>
      </c>
      <c r="R83" s="198">
        <f>R84</f>
        <v>1280400</v>
      </c>
      <c r="S83" s="185">
        <f t="shared" ref="Q83:S85" si="7">S84</f>
        <v>980400</v>
      </c>
      <c r="T83" s="197" t="s">
        <v>186</v>
      </c>
    </row>
    <row r="84" spans="1:20" ht="18" customHeight="1" x14ac:dyDescent="0.2">
      <c r="A84" s="116"/>
      <c r="B84" s="127"/>
      <c r="C84" s="128"/>
      <c r="D84" s="469" t="s">
        <v>47</v>
      </c>
      <c r="E84" s="469"/>
      <c r="F84" s="469"/>
      <c r="G84" s="469"/>
      <c r="H84" s="469"/>
      <c r="I84" s="469"/>
      <c r="J84" s="470"/>
      <c r="K84" s="122">
        <v>124</v>
      </c>
      <c r="L84" s="123">
        <v>801</v>
      </c>
      <c r="M84" s="124">
        <v>8</v>
      </c>
      <c r="N84" s="124">
        <v>1</v>
      </c>
      <c r="O84" s="125">
        <v>0</v>
      </c>
      <c r="P84" s="126">
        <v>0</v>
      </c>
      <c r="Q84" s="198">
        <f t="shared" si="7"/>
        <v>1730400</v>
      </c>
      <c r="R84" s="198">
        <f t="shared" si="7"/>
        <v>1280400</v>
      </c>
      <c r="S84" s="185">
        <f t="shared" si="7"/>
        <v>980400</v>
      </c>
      <c r="T84" s="197" t="s">
        <v>186</v>
      </c>
    </row>
    <row r="85" spans="1:20" ht="57" customHeight="1" x14ac:dyDescent="0.2">
      <c r="A85" s="116"/>
      <c r="B85" s="127"/>
      <c r="C85" s="129"/>
      <c r="D85" s="130"/>
      <c r="E85" s="463" t="s">
        <v>264</v>
      </c>
      <c r="F85" s="463"/>
      <c r="G85" s="463"/>
      <c r="H85" s="463"/>
      <c r="I85" s="463"/>
      <c r="J85" s="464"/>
      <c r="K85" s="133">
        <v>124</v>
      </c>
      <c r="L85" s="123">
        <v>801</v>
      </c>
      <c r="M85" s="134">
        <v>8</v>
      </c>
      <c r="N85" s="134">
        <v>1</v>
      </c>
      <c r="O85" s="135">
        <v>5500000000</v>
      </c>
      <c r="P85" s="136">
        <v>0</v>
      </c>
      <c r="Q85" s="199">
        <f t="shared" si="7"/>
        <v>1730400</v>
      </c>
      <c r="R85" s="199">
        <f t="shared" si="7"/>
        <v>1280400</v>
      </c>
      <c r="S85" s="186">
        <f t="shared" si="7"/>
        <v>980400</v>
      </c>
      <c r="T85" s="197" t="s">
        <v>186</v>
      </c>
    </row>
    <row r="86" spans="1:20" ht="21" customHeight="1" x14ac:dyDescent="0.2">
      <c r="A86" s="116"/>
      <c r="B86" s="127"/>
      <c r="C86" s="129"/>
      <c r="D86" s="138"/>
      <c r="E86" s="139"/>
      <c r="F86" s="463" t="s">
        <v>206</v>
      </c>
      <c r="G86" s="463"/>
      <c r="H86" s="463"/>
      <c r="I86" s="463"/>
      <c r="J86" s="464"/>
      <c r="K86" s="133">
        <v>124</v>
      </c>
      <c r="L86" s="123">
        <v>801</v>
      </c>
      <c r="M86" s="134">
        <v>8</v>
      </c>
      <c r="N86" s="134">
        <v>1</v>
      </c>
      <c r="O86" s="135">
        <v>5560000000</v>
      </c>
      <c r="P86" s="136">
        <v>0</v>
      </c>
      <c r="Q86" s="199">
        <f>Q88+Q89+Q93</f>
        <v>1730400</v>
      </c>
      <c r="R86" s="199">
        <f>R87+R93</f>
        <v>1280400</v>
      </c>
      <c r="S86" s="186">
        <f>S87+S93</f>
        <v>980400</v>
      </c>
      <c r="T86" s="197" t="s">
        <v>186</v>
      </c>
    </row>
    <row r="87" spans="1:20" ht="44.25" customHeight="1" x14ac:dyDescent="0.2">
      <c r="A87" s="116"/>
      <c r="B87" s="127"/>
      <c r="C87" s="129"/>
      <c r="D87" s="138"/>
      <c r="E87" s="139"/>
      <c r="F87" s="132"/>
      <c r="G87" s="131"/>
      <c r="H87" s="131"/>
      <c r="I87" s="131"/>
      <c r="J87" s="132" t="s">
        <v>207</v>
      </c>
      <c r="K87" s="133">
        <v>124</v>
      </c>
      <c r="L87" s="123">
        <v>801</v>
      </c>
      <c r="M87" s="134">
        <v>8</v>
      </c>
      <c r="N87" s="134">
        <v>1</v>
      </c>
      <c r="O87" s="135">
        <v>5560075080</v>
      </c>
      <c r="P87" s="136">
        <v>0</v>
      </c>
      <c r="Q87" s="199">
        <f>Q88</f>
        <v>980400</v>
      </c>
      <c r="R87" s="199">
        <f>R88</f>
        <v>980400</v>
      </c>
      <c r="S87" s="186">
        <f>S88</f>
        <v>980400</v>
      </c>
      <c r="T87" s="197"/>
    </row>
    <row r="88" spans="1:20" ht="13.5" customHeight="1" x14ac:dyDescent="0.2">
      <c r="A88" s="116"/>
      <c r="B88" s="127"/>
      <c r="C88" s="129"/>
      <c r="D88" s="138"/>
      <c r="E88" s="140"/>
      <c r="F88" s="139"/>
      <c r="G88" s="463" t="s">
        <v>140</v>
      </c>
      <c r="H88" s="463"/>
      <c r="I88" s="463"/>
      <c r="J88" s="464"/>
      <c r="K88" s="133">
        <v>124</v>
      </c>
      <c r="L88" s="123">
        <v>801</v>
      </c>
      <c r="M88" s="134">
        <v>8</v>
      </c>
      <c r="N88" s="134">
        <v>1</v>
      </c>
      <c r="O88" s="135">
        <v>5560075080</v>
      </c>
      <c r="P88" s="136" t="s">
        <v>208</v>
      </c>
      <c r="Q88" s="199">
        <v>980400</v>
      </c>
      <c r="R88" s="199">
        <v>980400</v>
      </c>
      <c r="S88" s="186">
        <v>980400</v>
      </c>
      <c r="T88" s="197" t="s">
        <v>186</v>
      </c>
    </row>
    <row r="89" spans="1:20" ht="21.75" customHeight="1" x14ac:dyDescent="0.2">
      <c r="A89" s="116"/>
      <c r="B89" s="127"/>
      <c r="C89" s="129"/>
      <c r="D89" s="138"/>
      <c r="E89" s="139"/>
      <c r="F89" s="139"/>
      <c r="G89" s="131"/>
      <c r="H89" s="131"/>
      <c r="I89" s="131"/>
      <c r="J89" s="132" t="s">
        <v>262</v>
      </c>
      <c r="K89" s="133">
        <v>124</v>
      </c>
      <c r="L89" s="123">
        <v>801</v>
      </c>
      <c r="M89" s="134">
        <v>8</v>
      </c>
      <c r="N89" s="134">
        <v>1</v>
      </c>
      <c r="O89" s="135">
        <v>5560095110</v>
      </c>
      <c r="P89" s="136">
        <v>0</v>
      </c>
      <c r="Q89" s="199">
        <f>Q90</f>
        <v>300000</v>
      </c>
      <c r="R89" s="199">
        <v>0</v>
      </c>
      <c r="S89" s="186">
        <v>0</v>
      </c>
      <c r="T89" s="197"/>
    </row>
    <row r="90" spans="1:20" ht="36.75" customHeight="1" x14ac:dyDescent="0.2">
      <c r="A90" s="116"/>
      <c r="B90" s="127"/>
      <c r="C90" s="129"/>
      <c r="D90" s="138"/>
      <c r="E90" s="139"/>
      <c r="F90" s="139"/>
      <c r="G90" s="131"/>
      <c r="H90" s="131"/>
      <c r="I90" s="131"/>
      <c r="J90" s="132" t="s">
        <v>261</v>
      </c>
      <c r="K90" s="133">
        <v>124</v>
      </c>
      <c r="L90" s="123">
        <v>801</v>
      </c>
      <c r="M90" s="134">
        <v>8</v>
      </c>
      <c r="N90" s="134">
        <v>1</v>
      </c>
      <c r="O90" s="135">
        <v>5560095110</v>
      </c>
      <c r="P90" s="136">
        <v>240</v>
      </c>
      <c r="Q90" s="199">
        <f>Q91</f>
        <v>300000</v>
      </c>
      <c r="R90" s="199">
        <v>0</v>
      </c>
      <c r="S90" s="186">
        <v>0</v>
      </c>
      <c r="T90" s="197"/>
    </row>
    <row r="91" spans="1:20" ht="15.75" customHeight="1" x14ac:dyDescent="0.2">
      <c r="A91" s="116"/>
      <c r="B91" s="127"/>
      <c r="C91" s="129"/>
      <c r="D91" s="138"/>
      <c r="E91" s="139"/>
      <c r="F91" s="139"/>
      <c r="G91" s="131"/>
      <c r="H91" s="131"/>
      <c r="I91" s="131"/>
      <c r="J91" s="132" t="s">
        <v>270</v>
      </c>
      <c r="K91" s="133">
        <v>124</v>
      </c>
      <c r="L91" s="123">
        <v>801</v>
      </c>
      <c r="M91" s="134">
        <v>8</v>
      </c>
      <c r="N91" s="134">
        <v>1</v>
      </c>
      <c r="O91" s="135">
        <v>5560095110</v>
      </c>
      <c r="P91" s="136">
        <v>243</v>
      </c>
      <c r="Q91" s="199">
        <v>300000</v>
      </c>
      <c r="R91" s="199">
        <v>0</v>
      </c>
      <c r="S91" s="186">
        <v>0</v>
      </c>
      <c r="T91" s="197"/>
    </row>
    <row r="92" spans="1:20" ht="15.75" customHeight="1" x14ac:dyDescent="0.2">
      <c r="A92" s="116"/>
      <c r="B92" s="127"/>
      <c r="C92" s="129"/>
      <c r="D92" s="138"/>
      <c r="E92" s="139"/>
      <c r="F92" s="139"/>
      <c r="G92" s="131"/>
      <c r="H92" s="131"/>
      <c r="I92" s="131"/>
      <c r="J92" s="132" t="s">
        <v>260</v>
      </c>
      <c r="K92" s="133">
        <v>124</v>
      </c>
      <c r="L92" s="123">
        <v>801</v>
      </c>
      <c r="M92" s="134">
        <v>8</v>
      </c>
      <c r="N92" s="134">
        <v>1</v>
      </c>
      <c r="O92" s="135">
        <v>5560095110</v>
      </c>
      <c r="P92" s="136">
        <v>244</v>
      </c>
      <c r="Q92" s="199">
        <v>0</v>
      </c>
      <c r="R92" s="199">
        <v>0</v>
      </c>
      <c r="S92" s="186">
        <v>0</v>
      </c>
      <c r="T92" s="197"/>
    </row>
    <row r="93" spans="1:20" ht="36.75" customHeight="1" x14ac:dyDescent="0.2">
      <c r="A93" s="116"/>
      <c r="B93" s="127"/>
      <c r="C93" s="129"/>
      <c r="D93" s="138"/>
      <c r="E93" s="139"/>
      <c r="F93" s="139"/>
      <c r="G93" s="131"/>
      <c r="H93" s="131"/>
      <c r="I93" s="131"/>
      <c r="J93" s="132" t="s">
        <v>263</v>
      </c>
      <c r="K93" s="133">
        <v>124</v>
      </c>
      <c r="L93" s="123">
        <v>801</v>
      </c>
      <c r="M93" s="134">
        <v>8</v>
      </c>
      <c r="N93" s="134">
        <v>1</v>
      </c>
      <c r="O93" s="135">
        <v>5560095220</v>
      </c>
      <c r="P93" s="136">
        <v>0</v>
      </c>
      <c r="Q93" s="199">
        <f>Q94</f>
        <v>450000</v>
      </c>
      <c r="R93" s="199">
        <v>300000</v>
      </c>
      <c r="S93" s="186">
        <f>S94</f>
        <v>0</v>
      </c>
      <c r="T93" s="197"/>
    </row>
    <row r="94" spans="1:20" ht="23.25" customHeight="1" x14ac:dyDescent="0.2">
      <c r="A94" s="116"/>
      <c r="B94" s="127"/>
      <c r="C94" s="129"/>
      <c r="D94" s="138"/>
      <c r="E94" s="139"/>
      <c r="F94" s="463" t="s">
        <v>261</v>
      </c>
      <c r="G94" s="463"/>
      <c r="H94" s="463"/>
      <c r="I94" s="463"/>
      <c r="J94" s="464"/>
      <c r="K94" s="133">
        <v>124</v>
      </c>
      <c r="L94" s="123">
        <v>801</v>
      </c>
      <c r="M94" s="134">
        <v>8</v>
      </c>
      <c r="N94" s="134">
        <v>1</v>
      </c>
      <c r="O94" s="135">
        <v>5560095220</v>
      </c>
      <c r="P94" s="136">
        <v>240</v>
      </c>
      <c r="Q94" s="199">
        <f>Q96+Q95</f>
        <v>450000</v>
      </c>
      <c r="R94" s="199">
        <v>300000</v>
      </c>
      <c r="S94" s="186">
        <f>S96</f>
        <v>0</v>
      </c>
      <c r="T94" s="197" t="s">
        <v>186</v>
      </c>
    </row>
    <row r="95" spans="1:20" ht="23.25" customHeight="1" x14ac:dyDescent="0.2">
      <c r="A95" s="116"/>
      <c r="B95" s="246"/>
      <c r="C95" s="247"/>
      <c r="D95" s="248"/>
      <c r="E95" s="249"/>
      <c r="F95" s="250"/>
      <c r="G95" s="131"/>
      <c r="H95" s="131"/>
      <c r="I95" s="131"/>
      <c r="J95" s="132" t="s">
        <v>270</v>
      </c>
      <c r="K95" s="133">
        <v>124</v>
      </c>
      <c r="L95" s="123"/>
      <c r="M95" s="134">
        <v>8</v>
      </c>
      <c r="N95" s="134">
        <v>1</v>
      </c>
      <c r="O95" s="135">
        <v>5560095220</v>
      </c>
      <c r="P95" s="136">
        <v>243</v>
      </c>
      <c r="Q95" s="199">
        <v>62628</v>
      </c>
      <c r="R95" s="199">
        <v>300000</v>
      </c>
      <c r="S95" s="186">
        <v>100000</v>
      </c>
      <c r="T95" s="197"/>
    </row>
    <row r="96" spans="1:20" ht="23.25" customHeight="1" thickBot="1" x14ac:dyDescent="0.25">
      <c r="A96" s="116"/>
      <c r="B96" s="246"/>
      <c r="C96" s="247"/>
      <c r="D96" s="248"/>
      <c r="E96" s="249"/>
      <c r="F96" s="250"/>
      <c r="G96" s="131"/>
      <c r="H96" s="131"/>
      <c r="I96" s="131"/>
      <c r="J96" s="132" t="s">
        <v>260</v>
      </c>
      <c r="K96" s="133">
        <v>124</v>
      </c>
      <c r="L96" s="123"/>
      <c r="M96" s="134">
        <v>8</v>
      </c>
      <c r="N96" s="134">
        <v>1</v>
      </c>
      <c r="O96" s="135">
        <v>5560095220</v>
      </c>
      <c r="P96" s="136">
        <v>244</v>
      </c>
      <c r="Q96" s="199">
        <v>387372</v>
      </c>
      <c r="R96" s="199">
        <v>0</v>
      </c>
      <c r="S96" s="186">
        <v>0</v>
      </c>
      <c r="T96" s="197"/>
    </row>
    <row r="97" spans="1:20" ht="26.25" customHeight="1" thickBot="1" x14ac:dyDescent="0.25">
      <c r="A97" s="110"/>
      <c r="B97" s="170"/>
      <c r="C97" s="171"/>
      <c r="D97" s="171"/>
      <c r="E97" s="171"/>
      <c r="F97" s="171"/>
      <c r="G97" s="171"/>
      <c r="H97" s="171"/>
      <c r="I97" s="171"/>
      <c r="J97" s="172" t="s">
        <v>209</v>
      </c>
      <c r="K97" s="173"/>
      <c r="L97" s="174">
        <v>0</v>
      </c>
      <c r="M97" s="173"/>
      <c r="N97" s="173"/>
      <c r="O97" s="175"/>
      <c r="P97" s="176"/>
      <c r="Q97" s="206">
        <f>Q83+Q76+Q69+Q57+Q47+Q10</f>
        <v>4517187.1500000004</v>
      </c>
      <c r="R97" s="206">
        <f>R83+R76+R69+R57+R47+R10</f>
        <v>3864500</v>
      </c>
      <c r="S97" s="207">
        <f>S83+S76+S69+S57+S47+S10</f>
        <v>3952400</v>
      </c>
      <c r="T97" s="208" t="s">
        <v>186</v>
      </c>
    </row>
    <row r="98" spans="1:20" ht="11.25" customHeight="1" x14ac:dyDescent="0.2">
      <c r="A98" s="110"/>
      <c r="B98" s="177"/>
      <c r="C98" s="177"/>
      <c r="D98" s="177"/>
      <c r="E98" s="177"/>
      <c r="F98" s="177"/>
      <c r="G98" s="177"/>
      <c r="H98" s="177"/>
      <c r="I98" s="177"/>
      <c r="J98" s="177"/>
      <c r="K98" s="178"/>
      <c r="L98" s="178"/>
      <c r="M98" s="178"/>
      <c r="N98" s="178"/>
      <c r="O98" s="179"/>
      <c r="P98" s="179"/>
      <c r="Q98" s="209"/>
      <c r="R98" s="209"/>
      <c r="S98" s="209"/>
      <c r="T98" s="178" t="s">
        <v>186</v>
      </c>
    </row>
    <row r="99" spans="1:20" ht="12.75" customHeight="1" x14ac:dyDescent="0.2">
      <c r="A99" s="110"/>
      <c r="B99" s="180"/>
      <c r="C99" s="180"/>
      <c r="D99" s="180"/>
      <c r="E99" s="180"/>
      <c r="F99" s="180"/>
      <c r="G99" s="180"/>
      <c r="H99" s="180"/>
      <c r="I99" s="180"/>
      <c r="J99" s="180"/>
      <c r="K99" s="181"/>
      <c r="L99" s="181"/>
      <c r="M99" s="181"/>
      <c r="N99" s="181"/>
      <c r="O99" s="182"/>
      <c r="P99" s="182"/>
      <c r="Q99" s="108"/>
      <c r="R99" s="108"/>
      <c r="S99" s="108"/>
      <c r="T99" s="109"/>
    </row>
    <row r="100" spans="1:20" ht="12.75" customHeight="1" x14ac:dyDescent="0.2">
      <c r="A100" s="110"/>
      <c r="B100" s="180"/>
      <c r="C100" s="180"/>
      <c r="D100" s="180"/>
      <c r="E100" s="180"/>
      <c r="F100" s="180"/>
      <c r="G100" s="180"/>
      <c r="H100" s="180"/>
      <c r="I100" s="180" t="s">
        <v>210</v>
      </c>
      <c r="J100" s="180"/>
      <c r="K100" s="181"/>
      <c r="L100" s="181"/>
      <c r="M100" s="181"/>
      <c r="N100" s="181"/>
      <c r="O100" s="182"/>
      <c r="P100" s="182"/>
      <c r="Q100" s="103"/>
      <c r="R100" s="103"/>
      <c r="S100" s="103"/>
    </row>
    <row r="101" spans="1:20" ht="12.75" customHeight="1" x14ac:dyDescent="0.2">
      <c r="A101" s="11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1"/>
      <c r="L101" s="181"/>
      <c r="M101" s="181"/>
      <c r="N101" s="181"/>
      <c r="O101" s="182"/>
      <c r="P101" s="182"/>
      <c r="Q101" s="103"/>
      <c r="R101" s="103"/>
      <c r="S101" s="103"/>
    </row>
    <row r="102" spans="1:20" ht="12.75" customHeight="1" x14ac:dyDescent="0.2">
      <c r="A102" s="110"/>
      <c r="B102" s="180"/>
      <c r="C102" s="180"/>
      <c r="D102" s="180"/>
      <c r="E102" s="180"/>
      <c r="F102" s="180"/>
      <c r="G102" s="180"/>
      <c r="H102" s="180"/>
      <c r="I102" s="180" t="s">
        <v>210</v>
      </c>
      <c r="J102" s="180"/>
      <c r="K102" s="181"/>
      <c r="L102" s="181"/>
      <c r="M102" s="181"/>
      <c r="N102" s="181"/>
      <c r="O102" s="182"/>
      <c r="P102" s="182"/>
      <c r="Q102" s="103"/>
      <c r="R102" s="103"/>
      <c r="S102" s="103"/>
    </row>
    <row r="103" spans="1:20" ht="12.75" customHeight="1" x14ac:dyDescent="0.2">
      <c r="A103" s="11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1"/>
      <c r="L103" s="181"/>
      <c r="M103" s="181"/>
      <c r="N103" s="181"/>
      <c r="O103" s="182"/>
      <c r="P103" s="182"/>
      <c r="Q103" s="103"/>
      <c r="R103" s="103"/>
      <c r="S103" s="103"/>
    </row>
    <row r="104" spans="1:20" ht="12.75" customHeight="1" x14ac:dyDescent="0.2">
      <c r="A104" s="11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1"/>
      <c r="L104" s="181"/>
      <c r="M104" s="181"/>
      <c r="N104" s="181"/>
      <c r="O104" s="182"/>
      <c r="P104" s="182"/>
      <c r="Q104" s="103"/>
      <c r="R104" s="103"/>
      <c r="S104" s="103"/>
    </row>
    <row r="105" spans="1:20" ht="12.75" customHeight="1" x14ac:dyDescent="0.2">
      <c r="A105" s="11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1"/>
      <c r="L105" s="181"/>
      <c r="M105" s="181"/>
      <c r="N105" s="181"/>
      <c r="O105" s="182"/>
      <c r="P105" s="182"/>
      <c r="Q105" s="103"/>
      <c r="R105" s="103"/>
      <c r="S105" s="103"/>
    </row>
    <row r="106" spans="1:20" ht="12.75" customHeight="1" x14ac:dyDescent="0.2">
      <c r="A106" s="110"/>
      <c r="B106" s="183"/>
      <c r="C106" s="183"/>
      <c r="D106" s="183"/>
      <c r="E106" s="183"/>
      <c r="F106" s="183"/>
      <c r="G106" s="183"/>
      <c r="H106" s="183"/>
      <c r="I106" s="183"/>
      <c r="J106" s="183"/>
      <c r="K106" s="181"/>
      <c r="L106" s="181"/>
      <c r="M106" s="181"/>
      <c r="N106" s="181"/>
      <c r="O106" s="182"/>
      <c r="P106" s="182"/>
    </row>
  </sheetData>
  <mergeCells count="44">
    <mergeCell ref="F14:J14"/>
    <mergeCell ref="G17:J17"/>
    <mergeCell ref="Q1:V1"/>
    <mergeCell ref="Q2:V2"/>
    <mergeCell ref="Q3:V3"/>
    <mergeCell ref="Q4:V4"/>
    <mergeCell ref="B6:S6"/>
    <mergeCell ref="B8:J8"/>
    <mergeCell ref="B9:J9"/>
    <mergeCell ref="B10:J10"/>
    <mergeCell ref="D11:J11"/>
    <mergeCell ref="E12:J12"/>
    <mergeCell ref="F60:J60"/>
    <mergeCell ref="G63:J63"/>
    <mergeCell ref="D19:J19"/>
    <mergeCell ref="E20:J20"/>
    <mergeCell ref="F21:J21"/>
    <mergeCell ref="G22:J22"/>
    <mergeCell ref="G25:J25"/>
    <mergeCell ref="B47:J47"/>
    <mergeCell ref="D48:J48"/>
    <mergeCell ref="E49:J49"/>
    <mergeCell ref="F50:J50"/>
    <mergeCell ref="G51:J51"/>
    <mergeCell ref="G56:J56"/>
    <mergeCell ref="B57:J57"/>
    <mergeCell ref="D58:J58"/>
    <mergeCell ref="E59:J59"/>
    <mergeCell ref="B69:J69"/>
    <mergeCell ref="D71:J71"/>
    <mergeCell ref="G88:J88"/>
    <mergeCell ref="F94:J94"/>
    <mergeCell ref="E72:J72"/>
    <mergeCell ref="F73:J73"/>
    <mergeCell ref="G75:J75"/>
    <mergeCell ref="B76:J76"/>
    <mergeCell ref="D77:J77"/>
    <mergeCell ref="E78:J78"/>
    <mergeCell ref="E85:J85"/>
    <mergeCell ref="F86:J86"/>
    <mergeCell ref="F79:J79"/>
    <mergeCell ref="G82:J82"/>
    <mergeCell ref="B83:J83"/>
    <mergeCell ref="D84:J84"/>
  </mergeCells>
  <phoneticPr fontId="9" type="noConversion"/>
  <pageMargins left="0.43307086614173229" right="0.23622047244094491" top="0.74803149606299213" bottom="0.35433070866141736" header="0.31496062992125984" footer="0.31496062992125984"/>
  <pageSetup paperSize="9" scale="66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4'!Область_печати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2019-08-05T07:35:40Z</cp:lastPrinted>
  <dcterms:created xsi:type="dcterms:W3CDTF">2010-12-16T03:42:04Z</dcterms:created>
  <dcterms:modified xsi:type="dcterms:W3CDTF">2019-10-28T07:15:59Z</dcterms:modified>
</cp:coreProperties>
</file>