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Гавриловка\"/>
    </mc:Choice>
  </mc:AlternateContent>
  <bookViews>
    <workbookView xWindow="0" yWindow="0" windowWidth="20490" windowHeight="7755"/>
  </bookViews>
  <sheets>
    <sheet name="Приложение 1" sheetId="1" r:id="rId1"/>
    <sheet name="Приложение 2" sheetId="5" r:id="rId2"/>
    <sheet name="Приложение 3" sheetId="6" r:id="rId3"/>
    <sheet name="Приложение 4" sheetId="7" r:id="rId4"/>
    <sheet name="Приложение 5" sheetId="4" r:id="rId5"/>
    <sheet name="Приложение 6" sheetId="3" r:id="rId6"/>
    <sheet name="приложение 7" sheetId="8" r:id="rId7"/>
    <sheet name="Приложение 8" sheetId="9" r:id="rId8"/>
  </sheets>
  <externalReferences>
    <externalReference r:id="rId9"/>
  </externalReference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6">'приложение 7'!$A$1:$V$87</definedName>
  </definedNames>
  <calcPr calcId="152511"/>
</workbook>
</file>

<file path=xl/calcChain.xml><?xml version="1.0" encoding="utf-8"?>
<calcChain xmlns="http://schemas.openxmlformats.org/spreadsheetml/2006/main">
  <c r="G15" i="3" l="1"/>
  <c r="C7" i="3"/>
  <c r="R25" i="9"/>
  <c r="R22" i="9"/>
  <c r="R18" i="9"/>
  <c r="G7" i="3"/>
  <c r="F7" i="3"/>
  <c r="G17" i="3"/>
  <c r="F17" i="3"/>
  <c r="C17" i="3"/>
  <c r="F23" i="3"/>
  <c r="C23" i="3"/>
  <c r="T20" i="8"/>
  <c r="V28" i="8"/>
  <c r="V20" i="8" s="1"/>
  <c r="V19" i="8" s="1"/>
  <c r="V18" i="8" s="1"/>
  <c r="V17" i="8" s="1"/>
  <c r="V9" i="8" s="1"/>
  <c r="T28" i="8"/>
  <c r="V33" i="8"/>
  <c r="V32" i="8"/>
  <c r="V31" i="8"/>
  <c r="V30" i="8" s="1"/>
  <c r="T33" i="8"/>
  <c r="T32" i="8"/>
  <c r="T31" i="8"/>
  <c r="T30" i="8" s="1"/>
  <c r="V82" i="8"/>
  <c r="T82" i="8"/>
  <c r="S58" i="9"/>
  <c r="R58" i="9"/>
  <c r="Q58" i="9"/>
  <c r="S63" i="9"/>
  <c r="S62" i="9"/>
  <c r="S61" i="9" s="1"/>
  <c r="S60" i="9" s="1"/>
  <c r="R63" i="9"/>
  <c r="R62" i="9"/>
  <c r="R61" i="9" s="1"/>
  <c r="R60" i="9" s="1"/>
  <c r="Q63" i="9"/>
  <c r="Q62" i="9"/>
  <c r="Q61" i="9" s="1"/>
  <c r="Q60" i="9" s="1"/>
  <c r="S25" i="9"/>
  <c r="S27" i="9"/>
  <c r="R27" i="9"/>
  <c r="Q27" i="9"/>
  <c r="S86" i="9"/>
  <c r="S85" i="9"/>
  <c r="S82" i="9" s="1"/>
  <c r="S81" i="9" s="1"/>
  <c r="R86" i="9"/>
  <c r="R85" i="9"/>
  <c r="S32" i="9"/>
  <c r="R32" i="9"/>
  <c r="R31" i="9" s="1"/>
  <c r="Q32" i="9"/>
  <c r="S41" i="9"/>
  <c r="S40" i="9" s="1"/>
  <c r="S39" i="9" s="1"/>
  <c r="S38" i="9" s="1"/>
  <c r="S37" i="9" s="1"/>
  <c r="R41" i="9"/>
  <c r="R40" i="9"/>
  <c r="R39" i="9" s="1"/>
  <c r="R38" i="9" s="1"/>
  <c r="R37" i="9" s="1"/>
  <c r="Q41" i="9"/>
  <c r="Q40" i="9" s="1"/>
  <c r="Q39" i="9" s="1"/>
  <c r="Q38" i="9" s="1"/>
  <c r="Q37" i="9" s="1"/>
  <c r="S31" i="9"/>
  <c r="E20" i="4"/>
  <c r="E19" i="4" s="1"/>
  <c r="E18" i="4" s="1"/>
  <c r="D20" i="4"/>
  <c r="D19" i="4" s="1"/>
  <c r="D18" i="4" s="1"/>
  <c r="C20" i="4"/>
  <c r="C19" i="4" s="1"/>
  <c r="C18" i="4" s="1"/>
  <c r="E22" i="4"/>
  <c r="D22" i="4"/>
  <c r="C22" i="4"/>
  <c r="E24" i="4"/>
  <c r="D24" i="4"/>
  <c r="C24" i="4"/>
  <c r="C30" i="4"/>
  <c r="C29" i="4" s="1"/>
  <c r="C51" i="4"/>
  <c r="C50" i="4" s="1"/>
  <c r="C49" i="4" s="1"/>
  <c r="D54" i="4"/>
  <c r="D53" i="4" s="1"/>
  <c r="C54" i="4"/>
  <c r="D47" i="4"/>
  <c r="D46" i="4"/>
  <c r="S29" i="9"/>
  <c r="R29" i="9"/>
  <c r="Q29" i="9"/>
  <c r="S48" i="9"/>
  <c r="R48" i="9"/>
  <c r="S51" i="9"/>
  <c r="S47" i="9"/>
  <c r="S46" i="9" s="1"/>
  <c r="R51" i="9"/>
  <c r="S57" i="9"/>
  <c r="S56" i="9"/>
  <c r="S55" i="9"/>
  <c r="S54" i="9" s="1"/>
  <c r="R57" i="9"/>
  <c r="R56" i="9"/>
  <c r="R55" i="9"/>
  <c r="R54" i="9" s="1"/>
  <c r="Q57" i="9"/>
  <c r="Q56" i="9"/>
  <c r="Q55" i="9" s="1"/>
  <c r="Q54" i="9" s="1"/>
  <c r="S70" i="9"/>
  <c r="S69" i="9"/>
  <c r="S68" i="9" s="1"/>
  <c r="S67" i="9" s="1"/>
  <c r="S66" i="9" s="1"/>
  <c r="S65" i="9" s="1"/>
  <c r="R70" i="9"/>
  <c r="R69" i="9" s="1"/>
  <c r="R68" i="9" s="1"/>
  <c r="R67" i="9" s="1"/>
  <c r="R66" i="9" s="1"/>
  <c r="R65" i="9" s="1"/>
  <c r="Q70" i="9"/>
  <c r="Q69" i="9"/>
  <c r="Q68" i="9" s="1"/>
  <c r="Q67" i="9" s="1"/>
  <c r="Q66" i="9" s="1"/>
  <c r="Q65" i="9" s="1"/>
  <c r="S77" i="9"/>
  <c r="S76" i="9" s="1"/>
  <c r="S75" i="9" s="1"/>
  <c r="S74" i="9" s="1"/>
  <c r="S73" i="9" s="1"/>
  <c r="S72" i="9" s="1"/>
  <c r="R77" i="9"/>
  <c r="R76" i="9"/>
  <c r="R75" i="9" s="1"/>
  <c r="R74" i="9" s="1"/>
  <c r="R73" i="9" s="1"/>
  <c r="R72" i="9" s="1"/>
  <c r="S83" i="9"/>
  <c r="R83" i="9"/>
  <c r="R82" i="9" s="1"/>
  <c r="R81" i="9" s="1"/>
  <c r="R80" i="9" s="1"/>
  <c r="R79" i="9" s="1"/>
  <c r="T19" i="8"/>
  <c r="T18" i="8"/>
  <c r="T17" i="8"/>
  <c r="T9" i="8" s="1"/>
  <c r="V44" i="8"/>
  <c r="V43" i="8" s="1"/>
  <c r="V42" i="8" s="1"/>
  <c r="V41" i="8" s="1"/>
  <c r="V40" i="8" s="1"/>
  <c r="T44" i="8"/>
  <c r="T43" i="8" s="1"/>
  <c r="T42" i="8" s="1"/>
  <c r="T41" i="8" s="1"/>
  <c r="T40" i="8" s="1"/>
  <c r="R44" i="8"/>
  <c r="R43" i="8"/>
  <c r="R42" i="8" s="1"/>
  <c r="R41" i="8" s="1"/>
  <c r="R40" i="8" s="1"/>
  <c r="V55" i="8"/>
  <c r="V53" i="8" s="1"/>
  <c r="V52" i="8" s="1"/>
  <c r="V51" i="8" s="1"/>
  <c r="V49" i="8"/>
  <c r="T53" i="8"/>
  <c r="T55" i="8" s="1"/>
  <c r="R55" i="8"/>
  <c r="R53" i="8"/>
  <c r="R52" i="8" s="1"/>
  <c r="R51" i="8" s="1"/>
  <c r="R49" i="8" s="1"/>
  <c r="V67" i="8"/>
  <c r="V65" i="8" s="1"/>
  <c r="V64" i="8" s="1"/>
  <c r="V63" i="8" s="1"/>
  <c r="T67" i="8"/>
  <c r="T65" i="8"/>
  <c r="T64" i="8" s="1"/>
  <c r="T63" i="8" s="1"/>
  <c r="T62" i="8" s="1"/>
  <c r="R67" i="8"/>
  <c r="R65" i="8" s="1"/>
  <c r="R64" i="8" s="1"/>
  <c r="R63" i="8" s="1"/>
  <c r="R62" i="8" s="1"/>
  <c r="V74" i="8"/>
  <c r="V73" i="8" s="1"/>
  <c r="V72" i="8" s="1"/>
  <c r="T74" i="8"/>
  <c r="T73" i="8" s="1"/>
  <c r="T72" i="8" s="1"/>
  <c r="T71" i="8" s="1"/>
  <c r="T70" i="8" s="1"/>
  <c r="T84" i="8" s="1"/>
  <c r="V80" i="8"/>
  <c r="V79" i="8" s="1"/>
  <c r="V78" i="8" s="1"/>
  <c r="V77" i="8" s="1"/>
  <c r="V76" i="8" s="1"/>
  <c r="T80" i="8"/>
  <c r="T79" i="8"/>
  <c r="T78" i="8"/>
  <c r="T77" i="8" s="1"/>
  <c r="T76" i="8" s="1"/>
  <c r="Q86" i="9"/>
  <c r="Q85" i="9"/>
  <c r="Q82" i="9" s="1"/>
  <c r="Q81" i="9" s="1"/>
  <c r="Q80" i="9" s="1"/>
  <c r="Q79" i="9" s="1"/>
  <c r="Q83" i="9"/>
  <c r="Q77" i="9"/>
  <c r="Q76" i="9"/>
  <c r="Q75" i="9"/>
  <c r="Q74" i="9" s="1"/>
  <c r="Q73" i="9" s="1"/>
  <c r="Q72" i="9" s="1"/>
  <c r="Q51" i="9"/>
  <c r="Q47" i="9" s="1"/>
  <c r="Q46" i="9" s="1"/>
  <c r="Q48" i="9"/>
  <c r="Q31" i="9"/>
  <c r="Q25" i="9"/>
  <c r="Q21" i="9"/>
  <c r="S22" i="9"/>
  <c r="Q22" i="9"/>
  <c r="S15" i="9"/>
  <c r="R15" i="9"/>
  <c r="Q15" i="9"/>
  <c r="Q11" i="9"/>
  <c r="R82" i="8"/>
  <c r="R80" i="8"/>
  <c r="R79" i="8" s="1"/>
  <c r="R78" i="8" s="1"/>
  <c r="R77" i="8" s="1"/>
  <c r="R74" i="8"/>
  <c r="R73" i="8" s="1"/>
  <c r="R72" i="8" s="1"/>
  <c r="R71" i="8"/>
  <c r="R70" i="8" s="1"/>
  <c r="R33" i="8"/>
  <c r="R32" i="8"/>
  <c r="R31" i="8"/>
  <c r="R30" i="8" s="1"/>
  <c r="R28" i="8"/>
  <c r="R20" i="8"/>
  <c r="R19" i="8"/>
  <c r="R18" i="8" s="1"/>
  <c r="R17" i="8" s="1"/>
  <c r="R9" i="8" s="1"/>
  <c r="B7" i="7"/>
  <c r="B8" i="7" s="1"/>
  <c r="B9" i="7" s="1"/>
  <c r="B10" i="7" s="1"/>
  <c r="B11" i="7"/>
  <c r="B12" i="7" s="1"/>
  <c r="B13" i="7" s="1"/>
  <c r="B14" i="7" s="1"/>
  <c r="B15" i="7" s="1"/>
  <c r="B16" i="7" s="1"/>
  <c r="B9" i="6"/>
  <c r="B10" i="6" s="1"/>
  <c r="B11" i="6" s="1"/>
  <c r="B12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9" i="6" s="1"/>
  <c r="B30" i="6" s="1"/>
  <c r="G23" i="3"/>
  <c r="F15" i="3"/>
  <c r="C15" i="3"/>
  <c r="G20" i="3"/>
  <c r="F20" i="3"/>
  <c r="G25" i="3"/>
  <c r="F25" i="3"/>
  <c r="C27" i="3"/>
  <c r="E31" i="4"/>
  <c r="D31" i="4"/>
  <c r="D30" i="4" s="1"/>
  <c r="D29" i="4" s="1"/>
  <c r="C31" i="4"/>
  <c r="E15" i="4"/>
  <c r="E14" i="4" s="1"/>
  <c r="E13" i="4" s="1"/>
  <c r="D15" i="4"/>
  <c r="D14" i="4" s="1"/>
  <c r="D13" i="4" s="1"/>
  <c r="E34" i="4"/>
  <c r="E33" i="4" s="1"/>
  <c r="D34" i="4"/>
  <c r="D33" i="4"/>
  <c r="D28" i="4" s="1"/>
  <c r="C34" i="4"/>
  <c r="C33" i="4"/>
  <c r="E38" i="4"/>
  <c r="E37" i="4" s="1"/>
  <c r="E36" i="4" s="1"/>
  <c r="D38" i="4"/>
  <c r="D37" i="4"/>
  <c r="C38" i="4"/>
  <c r="C37" i="4" s="1"/>
  <c r="C36" i="4" s="1"/>
  <c r="E42" i="4"/>
  <c r="E41" i="4"/>
  <c r="E40" i="4"/>
  <c r="D42" i="4"/>
  <c r="D41" i="4" s="1"/>
  <c r="D40" i="4" s="1"/>
  <c r="C42" i="4"/>
  <c r="C41" i="4" s="1"/>
  <c r="C40" i="4" s="1"/>
  <c r="E47" i="4"/>
  <c r="E46" i="4"/>
  <c r="E54" i="4"/>
  <c r="E53" i="4" s="1"/>
  <c r="E45" i="4" s="1"/>
  <c r="E44" i="4" s="1"/>
  <c r="C47" i="4"/>
  <c r="C46" i="4" s="1"/>
  <c r="C45" i="4" s="1"/>
  <c r="C15" i="4"/>
  <c r="C14" i="4" s="1"/>
  <c r="C13" i="4" s="1"/>
  <c r="C12" i="4" s="1"/>
  <c r="C11" i="4" s="1"/>
  <c r="C15" i="1" s="1"/>
  <c r="C14" i="1" s="1"/>
  <c r="C13" i="1" s="1"/>
  <c r="C12" i="1" s="1"/>
  <c r="E29" i="3"/>
  <c r="C29" i="3"/>
  <c r="E23" i="3"/>
  <c r="E27" i="3"/>
  <c r="D7" i="3"/>
  <c r="D31" i="3" s="1"/>
  <c r="D19" i="1" s="1"/>
  <c r="D18" i="1" s="1"/>
  <c r="D17" i="1" s="1"/>
  <c r="D16" i="1" s="1"/>
  <c r="D23" i="3"/>
  <c r="D25" i="3"/>
  <c r="D29" i="3"/>
  <c r="D27" i="3"/>
  <c r="D20" i="3"/>
  <c r="E15" i="3"/>
  <c r="D15" i="3"/>
  <c r="E25" i="3"/>
  <c r="C25" i="3"/>
  <c r="C20" i="3"/>
  <c r="E7" i="3"/>
  <c r="E31" i="3" s="1"/>
  <c r="E19" i="1" s="1"/>
  <c r="E18" i="1" s="1"/>
  <c r="E17" i="1" s="1"/>
  <c r="E16" i="1" s="1"/>
  <c r="E17" i="3"/>
  <c r="D17" i="3"/>
  <c r="E20" i="3"/>
  <c r="D15" i="1"/>
  <c r="D14" i="1" s="1"/>
  <c r="D13" i="1" s="1"/>
  <c r="D12" i="1" s="1"/>
  <c r="D11" i="1" s="1"/>
  <c r="E15" i="1"/>
  <c r="E14" i="1" s="1"/>
  <c r="E13" i="1" s="1"/>
  <c r="E12" i="1" s="1"/>
  <c r="C28" i="4"/>
  <c r="C53" i="4"/>
  <c r="C44" i="4"/>
  <c r="C31" i="3"/>
  <c r="C19" i="1" s="1"/>
  <c r="C18" i="1" s="1"/>
  <c r="C17" i="1" s="1"/>
  <c r="C16" i="1" s="1"/>
  <c r="T52" i="8"/>
  <c r="T51" i="8" s="1"/>
  <c r="T49" i="8" s="1"/>
  <c r="V62" i="8"/>
  <c r="R76" i="8"/>
  <c r="S21" i="9"/>
  <c r="S20" i="9" s="1"/>
  <c r="S19" i="9" s="1"/>
  <c r="S18" i="9" s="1"/>
  <c r="S10" i="9" s="1"/>
  <c r="S80" i="9"/>
  <c r="S79" i="9" s="1"/>
  <c r="Q20" i="9"/>
  <c r="Q19" i="9" s="1"/>
  <c r="Q18" i="9" s="1"/>
  <c r="Q10" i="9" s="1"/>
  <c r="R21" i="9"/>
  <c r="R20" i="9" s="1"/>
  <c r="R19" i="9" s="1"/>
  <c r="S45" i="9"/>
  <c r="S44" i="9" s="1"/>
  <c r="S43" i="9" s="1"/>
  <c r="R47" i="9"/>
  <c r="R46" i="9" s="1"/>
  <c r="R45" i="9"/>
  <c r="R44" i="9" s="1"/>
  <c r="R43" i="9" s="1"/>
  <c r="Q45" i="9"/>
  <c r="Q44" i="9" s="1"/>
  <c r="Q43" i="9"/>
  <c r="E11" i="1" l="1"/>
  <c r="D36" i="4"/>
  <c r="D12" i="4"/>
  <c r="E28" i="4"/>
  <c r="E12" i="4" s="1"/>
  <c r="E11" i="4" s="1"/>
  <c r="G15" i="1" s="1"/>
  <c r="G14" i="1" s="1"/>
  <c r="G13" i="1" s="1"/>
  <c r="G12" i="1" s="1"/>
  <c r="E30" i="4"/>
  <c r="E29" i="4" s="1"/>
  <c r="V71" i="8"/>
  <c r="V70" i="8"/>
  <c r="V84" i="8" s="1"/>
  <c r="Q53" i="9"/>
  <c r="Q88" i="9" s="1"/>
  <c r="D45" i="4"/>
  <c r="D44" i="4" s="1"/>
  <c r="F31" i="3"/>
  <c r="F19" i="1" s="1"/>
  <c r="F18" i="1" s="1"/>
  <c r="F17" i="1" s="1"/>
  <c r="F16" i="1" s="1"/>
  <c r="S53" i="9"/>
  <c r="S9" i="9" s="1"/>
  <c r="G31" i="3"/>
  <c r="G19" i="1" s="1"/>
  <c r="G18" i="1" s="1"/>
  <c r="G17" i="1" s="1"/>
  <c r="G16" i="1" s="1"/>
  <c r="R84" i="8"/>
  <c r="S88" i="9"/>
  <c r="R53" i="9"/>
  <c r="R10" i="9"/>
  <c r="R9" i="9" s="1"/>
  <c r="R88" i="9" l="1"/>
  <c r="Q9" i="9"/>
  <c r="D11" i="4"/>
  <c r="F15" i="1" s="1"/>
  <c r="F14" i="1" s="1"/>
  <c r="F13" i="1" s="1"/>
  <c r="F12" i="1" s="1"/>
</calcChain>
</file>

<file path=xl/sharedStrings.xml><?xml version="1.0" encoding="utf-8"?>
<sst xmlns="http://schemas.openxmlformats.org/spreadsheetml/2006/main" count="478" uniqueCount="309">
  <si>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</si>
  <si>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</si>
  <si>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</si>
  <si>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</si>
  <si>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</si>
  <si>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</si>
  <si>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</si>
  <si>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</si>
  <si>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</si>
  <si>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</si>
  <si>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</si>
  <si>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</si>
  <si>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</si>
  <si>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</si>
  <si>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</si>
  <si>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</si>
  <si>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</si>
  <si>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</si>
  <si>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</si>
  <si>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</si>
  <si>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</si>
  <si>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</si>
  <si>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</si>
  <si>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</si>
  <si>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</si>
  <si>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</si>
  <si>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</si>
  <si>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</si>
  <si>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</si>
  <si>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</si>
  <si>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</si>
  <si>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</si>
  <si>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</si>
  <si>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</si>
  <si>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</si>
  <si>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</si>
  <si>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</si>
  <si>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</si>
  <si>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</si>
  <si>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</si>
  <si>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</si>
  <si>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</si>
  <si>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</si>
  <si>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</si>
  <si>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</si>
  <si>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</si>
  <si>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</si>
  <si>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</si>
  <si>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</si>
  <si>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</si>
  <si>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</si>
  <si>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</si>
  <si>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</si>
  <si>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</si>
  <si>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</si>
  <si>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</si>
  <si>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</si>
  <si>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</si>
  <si>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</si>
  <si>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</si>
  <si>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</si>
  <si>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</si>
  <si>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2015 год</t>
  </si>
  <si>
    <t>0409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</si>
  <si>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</si>
  <si>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</si>
  <si>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</si>
  <si>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</si>
  <si>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 xml:space="preserve">2016 год </t>
  </si>
  <si>
    <t xml:space="preserve">2017 год </t>
  </si>
  <si>
    <t xml:space="preserve">депутатов Гавриловского сельсовета </t>
  </si>
  <si>
    <t>Дорожное хозяйство (дорожные фонды)</t>
  </si>
  <si>
    <t>Приложение №5</t>
  </si>
  <si>
    <t>к решению Совета депутатов</t>
  </si>
  <si>
    <t>Гавриловского сельсовета</t>
  </si>
  <si>
    <t>Наименование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</si>
  <si>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</si>
  <si>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</si>
  <si>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</si>
  <si>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</si>
  <si>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</si>
  <si>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</si>
  <si>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</si>
  <si>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</si>
  <si>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</si>
  <si>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</si>
  <si>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</si>
  <si>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</si>
  <si>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</si>
  <si>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</si>
  <si>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</si>
  <si>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</si>
  <si>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</si>
  <si>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</si>
  <si>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</si>
  <si>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</si>
  <si>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</si>
  <si>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</si>
  <si>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</si>
  <si>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</si>
  <si>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 xml:space="preserve">Единый сельскохозяйственный налог 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</si>
  <si>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</si>
  <si>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</si>
  <si>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</si>
  <si>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</si>
  <si>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</si>
  <si>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</si>
  <si>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</si>
  <si>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</si>
  <si>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</si>
  <si>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</si>
  <si>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</si>
  <si>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</si>
  <si>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</si>
  <si>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</si>
  <si>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</si>
  <si>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</si>
  <si>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</si>
  <si>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</si>
  <si>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</si>
  <si>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</si>
  <si>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</si>
  <si>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</si>
  <si>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</si>
  <si>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</si>
  <si>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</si>
  <si>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</si>
  <si>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руб.</t>
  </si>
  <si>
    <t>000 10501000000000110</t>
  </si>
  <si>
    <t>1.</t>
  </si>
  <si>
    <t>КВСР</t>
  </si>
  <si>
    <t>№ п/п</t>
  </si>
  <si>
    <t xml:space="preserve"> </t>
  </si>
  <si>
    <t>Администрация Гавриловского сельсовета</t>
  </si>
  <si>
    <t xml:space="preserve">                 </t>
  </si>
  <si>
    <t>Перечень главных администраторов (администраторов) доходов местного бюджета</t>
  </si>
  <si>
    <t>0 00 00000 00 0000 000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</si>
  <si>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</si>
  <si>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</si>
  <si>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</si>
  <si>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</si>
  <si>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1 14 02052 10 0000 410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</si>
  <si>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</si>
  <si>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</si>
  <si>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</si>
  <si>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</si>
  <si>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</si>
  <si>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1 14 04050 10 0000 420</t>
  </si>
  <si>
    <t>1 17 01050 10 0000 180</t>
  </si>
  <si>
    <t>1 13 01995 10 0000 130</t>
  </si>
  <si>
    <t>1 16 18050 10 0000 140</t>
  </si>
  <si>
    <t>1 16 90050 10 0000 140</t>
  </si>
  <si>
    <t>117 05050 10 0000 180</t>
  </si>
  <si>
    <t>Прочие неналоговые доходы бюджетов поселений</t>
  </si>
  <si>
    <t>Субвенции бюджетам поселений на государственную регистрацию актов гражданского состояния</t>
  </si>
  <si>
    <t>116 23051 10 0000 140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</si>
  <si>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</si>
  <si>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 xml:space="preserve">                                                                                                 </t>
  </si>
  <si>
    <t xml:space="preserve">Перечень главных администраторов источников финансирования  дефицита местного бюджета 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</si>
  <si>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</si>
  <si>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</si>
  <si>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</si>
  <si>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</si>
  <si>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</si>
  <si>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</si>
  <si>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</si>
  <si>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</si>
  <si>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</si>
  <si>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</si>
  <si>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</si>
  <si>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</si>
  <si>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</si>
  <si>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</si>
  <si>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</si>
  <si>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</si>
  <si>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</si>
  <si>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</si>
  <si>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</si>
  <si>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>Приложение 7</t>
  </si>
  <si>
    <t>к решению совета депутатов</t>
  </si>
  <si>
    <t>РЗ</t>
  </si>
  <si>
    <t>ПР</t>
  </si>
  <si>
    <t>КЦСР</t>
  </si>
  <si>
    <t>КВР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</si>
  <si>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</si>
  <si>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</si>
  <si>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2018-2021 годы"</t>
  </si>
  <si>
    <t>Подпрограмма "Осуществление деятельности аппарата управления администрации муниципального образования Гавриловский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</si>
  <si>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</si>
  <si>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</si>
  <si>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</si>
  <si>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2018-2021 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</si>
  <si>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</si>
  <si>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</si>
  <si>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Исполнение судебных актов Российской Федерации и мировых соглашений по возмещению причиненного вреда</t>
  </si>
  <si>
    <t>Уплата налогов сборов и иных платежей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</si>
  <si>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</si>
  <si>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Обеспечение переданных полномочий по внешнему муниципальному финансовому контролю</t>
  </si>
  <si>
    <t>Межбюджетные трансферты на осуществление части переданных в район полномочий по внешнему муниципальному контролю</t>
  </si>
  <si>
    <t>НАЦИОНАЛЬНАЯ ОБОРОНА</t>
  </si>
  <si>
    <t xml:space="preserve">Подпрограмма «Обеспечение осуществления части, переданных органами власти другого уровня, полномочий» </t>
  </si>
  <si>
    <t xml:space="preserve">Ведение первичного воинского учета на территориях, где отсутствуют военные комисариаты </t>
  </si>
  <si>
    <t>НАЦИОНАЛЬНАЯ БЕЗОПАСНОСТЬ И ПРАВООХРАНИТЕЛЬНАЯ ДЕЯТЕЛЬНОСТЬ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</si>
  <si>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2018-2021</t>
  </si>
  <si>
    <t>Подпрограмма"Обеспечение пожарной безопасности на территории муниципального образования Гавриловский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</si>
  <si>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</si>
  <si>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</si>
  <si>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</si>
  <si>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«Развитие дорожного хозяйства на территории муниципального образования Гавриловский сельсовет»</t>
  </si>
  <si>
    <t>Содержание и ремонт, капитальный ремонт автомобильных дорог общего пользования и искусственных сооружений на них</t>
  </si>
  <si>
    <t>ЖИЛИЩНО-КОММУНАЛЬНОЕ ХОЗЯЙСТВО</t>
  </si>
  <si>
    <t>Подпрограмма «Благоустройство территории муниципального образования Гавриловский сельсовет»</t>
  </si>
  <si>
    <t xml:space="preserve">Финансовое обеспечение мероприятий по благоустройству территорий муниципального образования поселения </t>
  </si>
  <si>
    <t>КУЛЬТУРА, КИНЕМАТОГРАФИЯ</t>
  </si>
  <si>
    <t>Подпрограмма «Развитие культуры на территории муниципального образования Гавриловский сельсовет»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</si>
  <si>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</si>
  <si>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</si>
  <si>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ИТОГО ПО РАЗДЕЛАМ РАСХОДОВ</t>
  </si>
  <si>
    <t>Приложение 8</t>
  </si>
  <si>
    <t/>
  </si>
  <si>
    <t>КФСР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</si>
  <si>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</si>
  <si>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</si>
  <si>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</t>
  </si>
  <si>
    <t>240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</si>
  <si>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</si>
  <si>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</si>
  <si>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</si>
  <si>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иных платежей</t>
  </si>
  <si>
    <t>Подпрограмма "Обеспечение осуществления части, переданных органами власти другого уровня, полномочий"</t>
  </si>
  <si>
    <t xml:space="preserve">Ведение первичного воинского учета на территориях, где отсутствуют военные комиссариаты </t>
  </si>
  <si>
    <t>Подпрограмма  "Обеспечение пожарной безопасности на территории муниципального образования Гавриловский сельсовет"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</si>
  <si>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</si>
  <si>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Подпрограмма "Развитие дорожного хозяйства на территории муниципального образования Гавриловский сельсовет"</t>
  </si>
  <si>
    <t>Содержание и ремонт,  капитальный ремонт автомобильных дорог общего пользования и искусственных сооружений на них</t>
  </si>
  <si>
    <t>Подпрограмма "Благоустройство территории муниципального образования Гавриловский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</si>
  <si>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</si>
  <si>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Гавриловский сельсовет"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</si>
  <si>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</si>
  <si>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540</t>
  </si>
  <si>
    <t>ИТОГО РАСХОДОВ</t>
  </si>
  <si>
    <t>____________________</t>
  </si>
  <si>
    <t>0106</t>
  </si>
  <si>
    <t>Культура, кинематография</t>
  </si>
  <si>
    <t>Культура.</t>
  </si>
  <si>
    <t xml:space="preserve">Приложение 1 к решению совета депутатов Гавриловскогосельсовета от 15.11.2019 № </t>
  </si>
  <si>
    <t>на 2020 и плановый период 2021-2022 г</t>
  </si>
  <si>
    <t>Перечень главных распорядителей средств местного бюджета на 2020 год и на плановый период 2021 и 2022 годов</t>
  </si>
  <si>
    <t>Приложение 3 к решению Совета депутатов Гавриловского сельсовета от  ноября 2019 года №</t>
  </si>
  <si>
    <t xml:space="preserve">Приложение 2 к решению Совета депутатов Гавриловского сельсовета от   ноября 2019 г № 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</si>
  <si>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</si>
  <si>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</si>
  <si>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</si>
  <si>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</si>
  <si>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</si>
  <si>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Невыясненные поступления, зачисляемые в бюджеты сельских поселений</t>
  </si>
  <si>
    <t>Прочие доходы от оказания платных услуг (работ) получателями средств бюджетов сельских поселений</t>
  </si>
  <si>
    <t>Денежные взыскания (штрафы) за нарушение бюджетного законодательства (в части бюджетов сельских поселений)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</si>
  <si>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</si>
  <si>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</si>
  <si>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Прочие безвозмездные поступления в бюджеты сельских поселений</t>
  </si>
  <si>
    <t>Поступление доходов в бюджет  Гавриловского сельсовета по кодам видов доходов, подвидов доходов на 2020 год и на плановый период 2021, 2022 годов</t>
  </si>
  <si>
    <t>000 20235118000000150</t>
  </si>
  <si>
    <t>Субсидии бюджетам сельских поселений на реализацию проетков развития общественной инфраструктуры, основанных на местных инициативах</t>
  </si>
  <si>
    <t>Прочие субсидии бюджетам сельских поселений</t>
  </si>
  <si>
    <t xml:space="preserve">Прочие субсидии </t>
  </si>
  <si>
    <t>000 2022000000000150</t>
  </si>
  <si>
    <t>000 2022999900000150</t>
  </si>
  <si>
    <t>Субсидии бюджетам бюджетной системы Российской Федерации (межбюджетные субсидии)</t>
  </si>
  <si>
    <t>000 20215001000000150</t>
  </si>
  <si>
    <t>000 20210000000000150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</si>
  <si>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</si>
  <si>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000 10501021010000110</t>
  </si>
  <si>
    <t>000 10501002001000110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</si>
  <si>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</si>
  <si>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</si>
  <si>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</si>
  <si>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</si>
  <si>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</si>
  <si>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</si>
  <si>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</si>
  <si>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</si>
  <si>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</si>
  <si>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Рапределение бюджетных ассигнований местного бюджета на 2020 год и плановый период 2021 и 2022 годов</t>
  </si>
  <si>
    <t>Ведомственная структура расходов местного бюджета на 2020 год и плановый период 2021-2022</t>
  </si>
  <si>
    <t>Распределение бюджетных ассигнований из местного бюджета на 2020 год, плановый период 2021-2022 годы по разделам и подразделам, целевым статьям и видам  расходов классификации расходов  бюджетов</t>
  </si>
  <si>
    <t xml:space="preserve">от  .11.2019 года № </t>
  </si>
  <si>
    <t>Непрограммное направление расходов (непрограммные мероприятия)</t>
  </si>
  <si>
    <t>Межбюджетные трансферты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</si>
  <si>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2018-2024г"</t>
  </si>
  <si>
    <t>Прочая закупка товаров, работ и услуг</t>
  </si>
  <si>
    <t xml:space="preserve">Прочая закупка товаров, работ и услуг </t>
  </si>
  <si>
    <t>Меры поддержки добровольных народных дружин</t>
  </si>
  <si>
    <t>Другие вопросы в области национальной безопасности и правоохранительной деятельности</t>
  </si>
  <si>
    <t>Членские взносы в Совет (ассоциации) муниципальных образований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</si>
  <si>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</si>
  <si>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</si>
  <si>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.11.2019 №</t>
  </si>
  <si>
    <t>Закупка товаров, работ и услуг для обеспечения государственных (муниципальных) нужд</t>
  </si>
  <si>
    <t>к решению совета № от .11.2019</t>
  </si>
  <si>
    <t>0314</t>
  </si>
  <si>
    <t>2 02 15001 10 0000 150</t>
  </si>
  <si>
    <t>2 02 15002 10 0000 150</t>
  </si>
  <si>
    <t>202 35930 10 0000 150</t>
  </si>
  <si>
    <t>202 35118 10 0000 150</t>
  </si>
  <si>
    <t>2 02 29999 10 0000 150</t>
  </si>
  <si>
    <t xml:space="preserve">2 07 05030 10 0000 150    </t>
  </si>
  <si>
    <t xml:space="preserve">Приложение 4  к решению Совета депутатов Гавриловского сельсовета от   ноября 2019 года  №   </t>
  </si>
  <si>
    <t>№   от 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</si>
</sst>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2" formatCode="0000"/>
    <numFmt numFmtId="173" formatCode="00"/>
    <numFmt numFmtId="175" formatCode="000"/>
    <numFmt numFmtId="176" formatCode="#,##0.0"/>
    <numFmt numFmtId="180" formatCode="\1"/>
    <numFmt numFmtId="181" formatCode="&quot;&quot;###,##0.00"/>
    <numFmt numFmtId="182" formatCode="0000000000"/>
    <numFmt numFmtId="183" formatCode="0000000000\1\50"/>
    <numFmt numFmtId="187" formatCode="00000000\1\10"/>
    <numFmt numFmtId="188" formatCode="00000\1\10"/>
  </numFmts>
  <fonts count="47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4" fillId="0" borderId="0"/>
    <xf numFmtId="0" fontId="8" fillId="0" borderId="0"/>
    <xf numFmtId="0" fontId="8" fillId="0" borderId="0"/>
    <xf numFmtId="0" fontId="45" fillId="0" borderId="0"/>
    <xf numFmtId="0" fontId="46" fillId="0" borderId="0"/>
  </cellStyleXfs>
  <cellXfs count="517">
    <xf numFmtId="0" fontId="0" fillId="0" borderId="0" xfId="0"/>
    <xf numFmtId="0" fontId="1" fillId="0" borderId="0" xfId="0" applyFont="1" applyAlignme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/>
    </xf>
    <xf numFmtId="49" fontId="7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0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3" fontId="2" fillId="0" borderId="3" xfId="0" applyNumberFormat="1" applyFont="1" applyBorder="1"/>
    <xf numFmtId="3" fontId="1" fillId="0" borderId="3" xfId="0" applyNumberFormat="1" applyFont="1" applyBorder="1"/>
    <xf numFmtId="3" fontId="1" fillId="0" borderId="2" xfId="0" applyNumberFormat="1" applyFont="1" applyBorder="1"/>
    <xf numFmtId="3" fontId="2" fillId="0" borderId="3" xfId="0" applyNumberFormat="1" applyFont="1" applyFill="1" applyBorder="1"/>
    <xf numFmtId="3" fontId="1" fillId="0" borderId="3" xfId="0" applyNumberFormat="1" applyFont="1" applyFill="1" applyBorder="1"/>
    <xf numFmtId="3" fontId="1" fillId="0" borderId="4" xfId="0" applyNumberFormat="1" applyFont="1" applyFill="1" applyBorder="1"/>
    <xf numFmtId="0" fontId="2" fillId="0" borderId="1" xfId="0" applyFont="1" applyBorder="1"/>
    <xf numFmtId="0" fontId="2" fillId="0" borderId="5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6" xfId="0" applyFont="1" applyBorder="1"/>
    <xf numFmtId="3" fontId="2" fillId="0" borderId="7" xfId="0" applyNumberFormat="1" applyFont="1" applyBorder="1"/>
    <xf numFmtId="0" fontId="1" fillId="0" borderId="3" xfId="0" applyFont="1" applyBorder="1"/>
    <xf numFmtId="3" fontId="1" fillId="0" borderId="3" xfId="0" applyNumberFormat="1" applyFont="1" applyBorder="1" applyAlignment="1">
      <alignment horizontal="right" wrapText="1"/>
    </xf>
    <xf numFmtId="0" fontId="1" fillId="0" borderId="8" xfId="0" applyFont="1" applyBorder="1"/>
    <xf numFmtId="0" fontId="8" fillId="0" borderId="0" xfId="2" applyFill="1"/>
    <xf numFmtId="0" fontId="8" fillId="0" borderId="0" xfId="2" applyFill="1" applyAlignment="1">
      <alignment horizontal="right"/>
    </xf>
    <xf numFmtId="0" fontId="8" fillId="0" borderId="0" xfId="2" applyFont="1" applyFill="1" applyAlignment="1">
      <alignment horizontal="right"/>
    </xf>
    <xf numFmtId="0" fontId="12" fillId="0" borderId="9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left" vertical="top" wrapText="1"/>
    </xf>
    <xf numFmtId="0" fontId="12" fillId="0" borderId="15" xfId="2" applyFont="1" applyFill="1" applyBorder="1" applyAlignment="1">
      <alignment horizontal="center" wrapText="1"/>
    </xf>
    <xf numFmtId="0" fontId="12" fillId="0" borderId="16" xfId="2" applyFont="1" applyFill="1" applyBorder="1" applyAlignment="1">
      <alignment horizontal="left" vertical="top" wrapText="1"/>
    </xf>
    <xf numFmtId="0" fontId="12" fillId="0" borderId="17" xfId="2" applyFont="1" applyFill="1" applyBorder="1" applyAlignment="1">
      <alignment horizontal="center" wrapText="1"/>
    </xf>
    <xf numFmtId="181" fontId="13" fillId="0" borderId="15" xfId="2" applyNumberFormat="1" applyFont="1" applyFill="1" applyBorder="1" applyAlignment="1">
      <alignment horizontal="right" wrapText="1"/>
    </xf>
    <xf numFmtId="181" fontId="14" fillId="0" borderId="15" xfId="2" applyNumberFormat="1" applyFont="1" applyFill="1" applyBorder="1" applyAlignment="1">
      <alignment horizontal="right" wrapText="1"/>
    </xf>
    <xf numFmtId="181" fontId="14" fillId="0" borderId="18" xfId="2" applyNumberFormat="1" applyFont="1" applyFill="1" applyBorder="1" applyAlignment="1">
      <alignment horizontal="right" wrapText="1"/>
    </xf>
    <xf numFmtId="181" fontId="14" fillId="2" borderId="15" xfId="2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45" fillId="0" borderId="0" xfId="4"/>
    <xf numFmtId="0" fontId="35" fillId="0" borderId="0" xfId="4" applyFont="1" applyAlignment="1">
      <alignment horizontal="center" vertical="center"/>
    </xf>
    <xf numFmtId="0" fontId="36" fillId="0" borderId="0" xfId="4" applyFont="1" applyAlignment="1">
      <alignment horizontal="center" vertical="center"/>
    </xf>
    <xf numFmtId="0" fontId="36" fillId="0" borderId="0" xfId="4" applyFont="1" applyAlignment="1">
      <alignment vertical="center"/>
    </xf>
    <xf numFmtId="0" fontId="37" fillId="0" borderId="0" xfId="4" applyFont="1" applyAlignment="1">
      <alignment horizontal="justify" vertical="center"/>
    </xf>
    <xf numFmtId="0" fontId="36" fillId="0" borderId="19" xfId="4" applyFont="1" applyBorder="1" applyAlignment="1">
      <alignment horizontal="justify" vertical="center" wrapText="1"/>
    </xf>
    <xf numFmtId="0" fontId="36" fillId="0" borderId="19" xfId="4" applyFont="1" applyBorder="1" applyAlignment="1">
      <alignment horizontal="center" vertical="center" wrapText="1"/>
    </xf>
    <xf numFmtId="0" fontId="36" fillId="0" borderId="20" xfId="4" applyFont="1" applyBorder="1" applyAlignment="1">
      <alignment horizontal="center" vertical="center" wrapText="1"/>
    </xf>
    <xf numFmtId="0" fontId="36" fillId="0" borderId="21" xfId="4" applyFont="1" applyBorder="1" applyAlignment="1">
      <alignment horizontal="center" vertical="center" wrapText="1"/>
    </xf>
    <xf numFmtId="0" fontId="36" fillId="0" borderId="22" xfId="4" applyFont="1" applyBorder="1" applyAlignment="1">
      <alignment horizontal="center" vertical="center" wrapText="1"/>
    </xf>
    <xf numFmtId="0" fontId="37" fillId="0" borderId="0" xfId="4" applyFont="1" applyAlignment="1">
      <alignment horizontal="center" vertical="center"/>
    </xf>
    <xf numFmtId="0" fontId="36" fillId="0" borderId="0" xfId="4" applyFont="1" applyAlignment="1">
      <alignment horizontal="justify" vertical="center"/>
    </xf>
    <xf numFmtId="0" fontId="38" fillId="0" borderId="0" xfId="4" applyFont="1" applyAlignment="1">
      <alignment horizontal="center" vertical="center"/>
    </xf>
    <xf numFmtId="0" fontId="38" fillId="0" borderId="22" xfId="4" applyFont="1" applyBorder="1" applyAlignment="1">
      <alignment horizontal="center" vertical="center" wrapText="1"/>
    </xf>
    <xf numFmtId="0" fontId="38" fillId="0" borderId="21" xfId="4" applyFont="1" applyBorder="1" applyAlignment="1">
      <alignment horizontal="center" vertical="center" wrapText="1"/>
    </xf>
    <xf numFmtId="0" fontId="35" fillId="0" borderId="20" xfId="4" applyFont="1" applyBorder="1" applyAlignment="1">
      <alignment horizontal="center" vertical="center" wrapText="1"/>
    </xf>
    <xf numFmtId="0" fontId="35" fillId="0" borderId="19" xfId="4" applyFont="1" applyBorder="1" applyAlignment="1">
      <alignment vertical="center" wrapText="1"/>
    </xf>
    <xf numFmtId="0" fontId="38" fillId="0" borderId="19" xfId="4" applyFont="1" applyBorder="1" applyAlignment="1">
      <alignment horizontal="justify" vertical="center" wrapText="1"/>
    </xf>
    <xf numFmtId="0" fontId="35" fillId="0" borderId="19" xfId="4" applyFont="1" applyBorder="1" applyAlignment="1">
      <alignment horizontal="justify" vertical="center" wrapText="1"/>
    </xf>
    <xf numFmtId="0" fontId="35" fillId="0" borderId="0" xfId="4" applyFont="1" applyAlignment="1">
      <alignment vertical="center"/>
    </xf>
    <xf numFmtId="0" fontId="35" fillId="0" borderId="0" xfId="4" applyFont="1" applyAlignment="1">
      <alignment horizontal="justify" vertical="center"/>
    </xf>
    <xf numFmtId="0" fontId="35" fillId="0" borderId="19" xfId="4" applyFont="1" applyBorder="1" applyAlignment="1">
      <alignment horizontal="center" vertical="center" wrapText="1"/>
    </xf>
    <xf numFmtId="0" fontId="15" fillId="0" borderId="0" xfId="5" applyFont="1" applyAlignment="1">
      <alignment horizontal="right" vertical="center" wrapText="1"/>
    </xf>
    <xf numFmtId="0" fontId="16" fillId="0" borderId="0" xfId="5" applyFont="1" applyAlignment="1">
      <alignment vertical="center" wrapText="1"/>
    </xf>
    <xf numFmtId="0" fontId="46" fillId="0" borderId="0" xfId="5"/>
    <xf numFmtId="0" fontId="18" fillId="0" borderId="0" xfId="5" applyFont="1" applyAlignment="1">
      <alignment horizontal="right" vertical="center" wrapText="1"/>
    </xf>
    <xf numFmtId="0" fontId="18" fillId="0" borderId="23" xfId="5" applyFont="1" applyBorder="1" applyAlignment="1">
      <alignment horizontal="right" vertical="center" wrapText="1"/>
    </xf>
    <xf numFmtId="0" fontId="15" fillId="0" borderId="24" xfId="5" applyFont="1" applyBorder="1" applyAlignment="1">
      <alignment horizontal="right" vertical="center" wrapText="1"/>
    </xf>
    <xf numFmtId="0" fontId="18" fillId="0" borderId="25" xfId="5" applyFont="1" applyBorder="1" applyAlignment="1">
      <alignment horizontal="center" vertical="center" wrapText="1"/>
    </xf>
    <xf numFmtId="0" fontId="18" fillId="0" borderId="26" xfId="5" applyFont="1" applyBorder="1" applyAlignment="1">
      <alignment horizontal="center" vertical="center" wrapText="1"/>
    </xf>
    <xf numFmtId="0" fontId="15" fillId="0" borderId="27" xfId="5" applyFont="1" applyBorder="1" applyAlignment="1">
      <alignment horizontal="right" vertical="center" wrapText="1"/>
    </xf>
    <xf numFmtId="0" fontId="18" fillId="0" borderId="28" xfId="5" applyFont="1" applyBorder="1" applyAlignment="1">
      <alignment horizontal="right" vertical="center" wrapText="1"/>
    </xf>
    <xf numFmtId="173" fontId="18" fillId="0" borderId="29" xfId="5" applyNumberFormat="1" applyFont="1" applyBorder="1" applyAlignment="1">
      <alignment horizontal="right" vertical="center" wrapText="1"/>
    </xf>
    <xf numFmtId="0" fontId="18" fillId="0" borderId="30" xfId="5" applyFont="1" applyBorder="1" applyAlignment="1">
      <alignment horizontal="right" vertical="center" wrapText="1"/>
    </xf>
    <xf numFmtId="0" fontId="18" fillId="0" borderId="19" xfId="5" applyFont="1" applyBorder="1" applyAlignment="1">
      <alignment horizontal="right" vertical="center" wrapText="1"/>
    </xf>
    <xf numFmtId="0" fontId="18" fillId="0" borderId="31" xfId="5" applyFont="1" applyBorder="1" applyAlignment="1">
      <alignment horizontal="right" vertical="center" wrapText="1"/>
    </xf>
    <xf numFmtId="0" fontId="18" fillId="0" borderId="21" xfId="5" applyFont="1" applyBorder="1" applyAlignment="1">
      <alignment horizontal="right" vertical="center" wrapText="1"/>
    </xf>
    <xf numFmtId="0" fontId="12" fillId="0" borderId="31" xfId="5" applyFont="1" applyBorder="1" applyAlignment="1">
      <alignment vertical="center" wrapText="1"/>
    </xf>
    <xf numFmtId="0" fontId="12" fillId="0" borderId="32" xfId="5" applyFont="1" applyBorder="1" applyAlignment="1">
      <alignment vertical="center" wrapText="1"/>
    </xf>
    <xf numFmtId="0" fontId="12" fillId="0" borderId="21" xfId="5" applyFont="1" applyBorder="1" applyAlignment="1">
      <alignment vertical="center" wrapText="1"/>
    </xf>
    <xf numFmtId="173" fontId="12" fillId="0" borderId="19" xfId="5" applyNumberFormat="1" applyFont="1" applyBorder="1" applyAlignment="1">
      <alignment horizontal="right" vertical="center" wrapText="1"/>
    </xf>
    <xf numFmtId="175" fontId="12" fillId="0" borderId="31" xfId="5" applyNumberFormat="1" applyFont="1" applyBorder="1" applyAlignment="1">
      <alignment horizontal="right" vertical="center" wrapText="1"/>
    </xf>
    <xf numFmtId="175" fontId="12" fillId="0" borderId="21" xfId="5" applyNumberFormat="1" applyFont="1" applyBorder="1" applyAlignment="1">
      <alignment horizontal="right" vertical="center" wrapText="1"/>
    </xf>
    <xf numFmtId="4" fontId="12" fillId="0" borderId="33" xfId="5" applyNumberFormat="1" applyFont="1" applyBorder="1" applyAlignment="1">
      <alignment horizontal="right" vertical="center" wrapText="1"/>
    </xf>
    <xf numFmtId="0" fontId="18" fillId="0" borderId="34" xfId="5" applyFont="1" applyBorder="1" applyAlignment="1">
      <alignment horizontal="right" vertical="center" wrapText="1"/>
    </xf>
    <xf numFmtId="0" fontId="18" fillId="0" borderId="35" xfId="5" applyFont="1" applyBorder="1" applyAlignment="1">
      <alignment horizontal="right" vertical="center" wrapText="1"/>
    </xf>
    <xf numFmtId="0" fontId="12" fillId="0" borderId="34" xfId="5" applyFont="1" applyBorder="1" applyAlignment="1">
      <alignment horizontal="right" vertical="center" wrapText="1"/>
    </xf>
    <xf numFmtId="0" fontId="12" fillId="0" borderId="35" xfId="5" applyFont="1" applyBorder="1" applyAlignment="1">
      <alignment horizontal="right" vertical="center" wrapText="1"/>
    </xf>
    <xf numFmtId="0" fontId="12" fillId="0" borderId="29" xfId="5" applyFont="1" applyBorder="1" applyAlignment="1">
      <alignment horizontal="right" vertical="center" wrapText="1"/>
    </xf>
    <xf numFmtId="0" fontId="12" fillId="0" borderId="34" xfId="5" applyFont="1" applyBorder="1" applyAlignment="1">
      <alignment vertical="center" wrapText="1"/>
    </xf>
    <xf numFmtId="0" fontId="12" fillId="0" borderId="36" xfId="5" applyFont="1" applyBorder="1" applyAlignment="1">
      <alignment vertical="center" wrapText="1"/>
    </xf>
    <xf numFmtId="0" fontId="12" fillId="0" borderId="35" xfId="5" applyFont="1" applyBorder="1" applyAlignment="1">
      <alignment vertical="center" wrapText="1"/>
    </xf>
    <xf numFmtId="173" fontId="12" fillId="0" borderId="29" xfId="5" applyNumberFormat="1" applyFont="1" applyBorder="1" applyAlignment="1">
      <alignment horizontal="right" vertical="center" wrapText="1"/>
    </xf>
    <xf numFmtId="4" fontId="12" fillId="0" borderId="37" xfId="5" applyNumberFormat="1" applyFont="1" applyBorder="1" applyAlignment="1">
      <alignment horizontal="right" vertical="center" wrapText="1"/>
    </xf>
    <xf numFmtId="0" fontId="18" fillId="0" borderId="38" xfId="5" applyFont="1" applyBorder="1" applyAlignment="1">
      <alignment horizontal="right" vertical="center" wrapText="1"/>
    </xf>
    <xf numFmtId="0" fontId="18" fillId="0" borderId="39" xfId="5" applyFont="1" applyBorder="1" applyAlignment="1">
      <alignment horizontal="right" vertical="center" wrapText="1"/>
    </xf>
    <xf numFmtId="0" fontId="18" fillId="0" borderId="0" xfId="5" applyFont="1" applyBorder="1" applyAlignment="1">
      <alignment horizontal="right" vertical="center" wrapText="1"/>
    </xf>
    <xf numFmtId="0" fontId="12" fillId="0" borderId="0" xfId="5" applyFont="1" applyBorder="1" applyAlignment="1">
      <alignment horizontal="right" vertical="center" wrapText="1"/>
    </xf>
    <xf numFmtId="0" fontId="12" fillId="0" borderId="0" xfId="5" applyFont="1" applyBorder="1" applyAlignment="1">
      <alignment vertical="center" wrapText="1"/>
    </xf>
    <xf numFmtId="0" fontId="12" fillId="0" borderId="22" xfId="5" applyFont="1" applyBorder="1" applyAlignment="1">
      <alignment vertical="center" wrapText="1"/>
    </xf>
    <xf numFmtId="173" fontId="12" fillId="0" borderId="22" xfId="5" applyNumberFormat="1" applyFont="1" applyBorder="1" applyAlignment="1">
      <alignment horizontal="right" vertical="center" wrapText="1"/>
    </xf>
    <xf numFmtId="4" fontId="12" fillId="0" borderId="22" xfId="5" applyNumberFormat="1" applyFont="1" applyBorder="1" applyAlignment="1">
      <alignment horizontal="right" vertical="center" wrapText="1"/>
    </xf>
    <xf numFmtId="173" fontId="12" fillId="0" borderId="40" xfId="5" applyNumberFormat="1" applyFont="1" applyBorder="1" applyAlignment="1">
      <alignment horizontal="right" vertical="center" wrapText="1"/>
    </xf>
    <xf numFmtId="173" fontId="12" fillId="0" borderId="41" xfId="5" applyNumberFormat="1" applyFont="1" applyBorder="1" applyAlignment="1">
      <alignment horizontal="right" vertical="center" wrapText="1"/>
    </xf>
    <xf numFmtId="175" fontId="12" fillId="0" borderId="34" xfId="5" applyNumberFormat="1" applyFont="1" applyBorder="1" applyAlignment="1">
      <alignment horizontal="right" vertical="center" wrapText="1"/>
    </xf>
    <xf numFmtId="175" fontId="12" fillId="0" borderId="35" xfId="5" applyNumberFormat="1" applyFont="1" applyBorder="1" applyAlignment="1">
      <alignment horizontal="right" vertical="center" wrapText="1"/>
    </xf>
    <xf numFmtId="0" fontId="12" fillId="0" borderId="19" xfId="5" applyFont="1" applyBorder="1" applyAlignment="1">
      <alignment horizontal="right" vertical="center" wrapText="1"/>
    </xf>
    <xf numFmtId="173" fontId="12" fillId="0" borderId="20" xfId="5" applyNumberFormat="1" applyFont="1" applyBorder="1" applyAlignment="1">
      <alignment horizontal="right" vertical="center" wrapText="1"/>
    </xf>
    <xf numFmtId="4" fontId="12" fillId="0" borderId="42" xfId="5" applyNumberFormat="1" applyFont="1" applyBorder="1" applyAlignment="1">
      <alignment horizontal="right" vertical="center" wrapText="1"/>
    </xf>
    <xf numFmtId="0" fontId="18" fillId="0" borderId="43" xfId="5" applyFont="1" applyBorder="1" applyAlignment="1">
      <alignment horizontal="right" vertical="center" wrapText="1"/>
    </xf>
    <xf numFmtId="0" fontId="18" fillId="0" borderId="32" xfId="5" applyFont="1" applyBorder="1" applyAlignment="1">
      <alignment horizontal="right" vertical="center" wrapText="1"/>
    </xf>
    <xf numFmtId="0" fontId="12" fillId="0" borderId="32" xfId="5" applyFont="1" applyBorder="1" applyAlignment="1">
      <alignment horizontal="right" vertical="center" wrapText="1"/>
    </xf>
    <xf numFmtId="173" fontId="20" fillId="0" borderId="19" xfId="5" applyNumberFormat="1" applyFont="1" applyBorder="1" applyAlignment="1">
      <alignment horizontal="right" vertical="center" wrapText="1"/>
    </xf>
    <xf numFmtId="4" fontId="18" fillId="0" borderId="33" xfId="5" applyNumberFormat="1" applyFont="1" applyBorder="1" applyAlignment="1">
      <alignment horizontal="right" vertical="center" wrapText="1"/>
    </xf>
    <xf numFmtId="173" fontId="21" fillId="0" borderId="19" xfId="5" applyNumberFormat="1" applyFont="1" applyBorder="1" applyAlignment="1">
      <alignment horizontal="right" vertical="center" wrapText="1"/>
    </xf>
    <xf numFmtId="0" fontId="21" fillId="0" borderId="19" xfId="5" applyFont="1" applyBorder="1" applyAlignment="1">
      <alignment horizontal="justify" vertical="center" wrapText="1"/>
    </xf>
    <xf numFmtId="173" fontId="18" fillId="0" borderId="19" xfId="5" applyNumberFormat="1" applyFont="1" applyBorder="1" applyAlignment="1">
      <alignment horizontal="right" vertical="center" wrapText="1"/>
    </xf>
    <xf numFmtId="0" fontId="18" fillId="0" borderId="24" xfId="5" applyFont="1" applyBorder="1" applyAlignment="1">
      <alignment horizontal="right" vertical="center" wrapText="1"/>
    </xf>
    <xf numFmtId="0" fontId="12" fillId="0" borderId="24" xfId="5" applyFont="1" applyBorder="1" applyAlignment="1">
      <alignment horizontal="right" vertical="center" wrapText="1"/>
    </xf>
    <xf numFmtId="173" fontId="12" fillId="0" borderId="21" xfId="5" applyNumberFormat="1" applyFont="1" applyBorder="1" applyAlignment="1">
      <alignment horizontal="right" vertical="center" wrapText="1"/>
    </xf>
    <xf numFmtId="4" fontId="12" fillId="0" borderId="44" xfId="5" applyNumberFormat="1" applyFont="1" applyBorder="1" applyAlignment="1">
      <alignment horizontal="right" vertical="center" wrapText="1"/>
    </xf>
    <xf numFmtId="0" fontId="15" fillId="0" borderId="0" xfId="5" applyFont="1" applyBorder="1" applyAlignment="1">
      <alignment horizontal="right" vertical="center" wrapText="1"/>
    </xf>
    <xf numFmtId="0" fontId="23" fillId="0" borderId="0" xfId="5" applyFont="1" applyAlignment="1">
      <alignment vertical="center"/>
    </xf>
    <xf numFmtId="0" fontId="24" fillId="0" borderId="0" xfId="2" applyFont="1" applyAlignment="1">
      <alignment horizontal="justify" vertical="justify"/>
    </xf>
    <xf numFmtId="0" fontId="8" fillId="0" borderId="0" xfId="2" applyFont="1" applyAlignment="1">
      <alignment horizontal="justify" vertical="justify"/>
    </xf>
    <xf numFmtId="0" fontId="8" fillId="0" borderId="0" xfId="2" applyFont="1"/>
    <xf numFmtId="0" fontId="8" fillId="0" borderId="0" xfId="2" applyFont="1" applyAlignment="1">
      <alignment horizontal="right"/>
    </xf>
    <xf numFmtId="0" fontId="8" fillId="0" borderId="0" xfId="2"/>
    <xf numFmtId="0" fontId="8" fillId="0" borderId="0" xfId="2" applyAlignment="1">
      <alignment horizontal="right"/>
    </xf>
    <xf numFmtId="0" fontId="26" fillId="0" borderId="0" xfId="2" applyNumberFormat="1" applyFont="1" applyFill="1" applyAlignment="1" applyProtection="1">
      <alignment horizontal="justify" vertical="justify"/>
      <protection hidden="1"/>
    </xf>
    <xf numFmtId="0" fontId="8" fillId="0" borderId="0" xfId="2" applyFont="1" applyProtection="1">
      <protection hidden="1"/>
    </xf>
    <xf numFmtId="0" fontId="8" fillId="0" borderId="0" xfId="2" applyProtection="1">
      <protection hidden="1"/>
    </xf>
    <xf numFmtId="0" fontId="24" fillId="0" borderId="0" xfId="2" applyFont="1" applyAlignment="1" applyProtection="1">
      <alignment horizontal="justify" vertical="justify"/>
      <protection hidden="1"/>
    </xf>
    <xf numFmtId="0" fontId="29" fillId="0" borderId="36" xfId="2" applyNumberFormat="1" applyFont="1" applyFill="1" applyBorder="1" applyAlignment="1" applyProtection="1">
      <alignment horizontal="center" vertical="top" wrapText="1"/>
      <protection hidden="1"/>
    </xf>
    <xf numFmtId="0" fontId="29" fillId="0" borderId="45" xfId="2" applyNumberFormat="1" applyFont="1" applyFill="1" applyBorder="1" applyAlignment="1" applyProtection="1">
      <alignment horizontal="center" vertical="top" wrapText="1"/>
      <protection hidden="1"/>
    </xf>
    <xf numFmtId="0" fontId="29" fillId="0" borderId="46" xfId="2" applyNumberFormat="1" applyFont="1" applyFill="1" applyBorder="1" applyAlignment="1" applyProtection="1">
      <alignment horizontal="center" vertical="top" wrapText="1"/>
      <protection hidden="1"/>
    </xf>
    <xf numFmtId="0" fontId="29" fillId="0" borderId="32" xfId="2" applyNumberFormat="1" applyFont="1" applyFill="1" applyBorder="1" applyAlignment="1" applyProtection="1">
      <alignment horizontal="right" vertical="top" wrapText="1"/>
      <protection hidden="1"/>
    </xf>
    <xf numFmtId="0" fontId="29" fillId="0" borderId="47" xfId="2" applyNumberFormat="1" applyFont="1" applyFill="1" applyBorder="1" applyAlignment="1" applyProtection="1">
      <alignment horizontal="right" vertical="top" wrapText="1"/>
      <protection hidden="1"/>
    </xf>
    <xf numFmtId="0" fontId="24" fillId="0" borderId="24" xfId="2" applyFont="1" applyBorder="1" applyAlignment="1" applyProtection="1">
      <alignment horizontal="justify" vertical="justify"/>
      <protection hidden="1"/>
    </xf>
    <xf numFmtId="175" fontId="29" fillId="0" borderId="48" xfId="2" applyNumberFormat="1" applyFont="1" applyFill="1" applyBorder="1" applyAlignment="1" applyProtection="1">
      <alignment wrapText="1"/>
      <protection hidden="1"/>
    </xf>
    <xf numFmtId="180" fontId="30" fillId="0" borderId="49" xfId="2" applyNumberFormat="1" applyFont="1" applyFill="1" applyBorder="1" applyAlignment="1" applyProtection="1">
      <alignment wrapText="1"/>
      <protection hidden="1"/>
    </xf>
    <xf numFmtId="173" fontId="29" fillId="0" borderId="50" xfId="2" applyNumberFormat="1" applyFont="1" applyFill="1" applyBorder="1" applyAlignment="1" applyProtection="1">
      <alignment wrapText="1"/>
      <protection hidden="1"/>
    </xf>
    <xf numFmtId="182" fontId="29" fillId="0" borderId="50" xfId="2" applyNumberFormat="1" applyFont="1" applyFill="1" applyBorder="1" applyAlignment="1" applyProtection="1">
      <alignment horizontal="right" wrapText="1"/>
      <protection hidden="1"/>
    </xf>
    <xf numFmtId="175" fontId="29" fillId="0" borderId="48" xfId="2" applyNumberFormat="1" applyFont="1" applyFill="1" applyBorder="1" applyAlignment="1" applyProtection="1">
      <alignment horizontal="right" wrapText="1"/>
      <protection hidden="1"/>
    </xf>
    <xf numFmtId="175" fontId="29" fillId="0" borderId="1" xfId="2" applyNumberFormat="1" applyFont="1" applyFill="1" applyBorder="1" applyAlignment="1" applyProtection="1">
      <alignment wrapText="1"/>
      <protection hidden="1"/>
    </xf>
    <xf numFmtId="180" fontId="30" fillId="0" borderId="51" xfId="2" applyNumberFormat="1" applyFont="1" applyFill="1" applyBorder="1" applyAlignment="1" applyProtection="1">
      <alignment wrapText="1"/>
      <protection hidden="1"/>
    </xf>
    <xf numFmtId="173" fontId="29" fillId="0" borderId="8" xfId="2" applyNumberFormat="1" applyFont="1" applyFill="1" applyBorder="1" applyAlignment="1" applyProtection="1">
      <alignment wrapText="1"/>
      <protection hidden="1"/>
    </xf>
    <xf numFmtId="182" fontId="29" fillId="0" borderId="8" xfId="2" applyNumberFormat="1" applyFont="1" applyFill="1" applyBorder="1" applyAlignment="1" applyProtection="1">
      <alignment horizontal="right" wrapText="1"/>
      <protection hidden="1"/>
    </xf>
    <xf numFmtId="175" fontId="29" fillId="0" borderId="1" xfId="2" applyNumberFormat="1" applyFont="1" applyFill="1" applyBorder="1" applyAlignment="1" applyProtection="1">
      <alignment horizontal="right" wrapText="1"/>
      <protection hidden="1"/>
    </xf>
    <xf numFmtId="175" fontId="28" fillId="0" borderId="12" xfId="2" applyNumberFormat="1" applyFont="1" applyFill="1" applyBorder="1" applyAlignment="1" applyProtection="1">
      <alignment horizontal="justify" vertical="justify" wrapText="1"/>
      <protection hidden="1"/>
    </xf>
    <xf numFmtId="172" fontId="28" fillId="0" borderId="8" xfId="2" applyNumberFormat="1" applyFont="1" applyFill="1" applyBorder="1" applyAlignment="1" applyProtection="1">
      <alignment horizontal="justify" vertical="justify" wrapText="1"/>
      <protection hidden="1"/>
    </xf>
    <xf numFmtId="172" fontId="28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32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2" fillId="0" borderId="8" xfId="2" applyNumberFormat="1" applyFont="1" applyFill="1" applyBorder="1" applyAlignment="1" applyProtection="1">
      <alignment horizontal="justify" vertical="justify" wrapText="1"/>
      <protection hidden="1"/>
    </xf>
    <xf numFmtId="175" fontId="30" fillId="0" borderId="1" xfId="2" applyNumberFormat="1" applyFont="1" applyFill="1" applyBorder="1" applyAlignment="1" applyProtection="1">
      <alignment wrapText="1"/>
      <protection hidden="1"/>
    </xf>
    <xf numFmtId="173" fontId="30" fillId="0" borderId="8" xfId="2" applyNumberFormat="1" applyFont="1" applyFill="1" applyBorder="1" applyAlignment="1" applyProtection="1">
      <alignment wrapText="1"/>
      <protection hidden="1"/>
    </xf>
    <xf numFmtId="182" fontId="30" fillId="0" borderId="8" xfId="2" applyNumberFormat="1" applyFont="1" applyFill="1" applyBorder="1" applyAlignment="1" applyProtection="1">
      <alignment horizontal="right" wrapText="1"/>
      <protection hidden="1"/>
    </xf>
    <xf numFmtId="175" fontId="30" fillId="0" borderId="1" xfId="2" applyNumberFormat="1" applyFont="1" applyFill="1" applyBorder="1" applyAlignment="1" applyProtection="1">
      <alignment horizontal="right" wrapText="1"/>
      <protection hidden="1"/>
    </xf>
    <xf numFmtId="0" fontId="28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6" fillId="0" borderId="24" xfId="2" applyFont="1" applyBorder="1" applyAlignment="1" applyProtection="1">
      <alignment horizontal="justify" vertical="justify"/>
      <protection hidden="1"/>
    </xf>
    <xf numFmtId="180" fontId="29" fillId="0" borderId="51" xfId="2" applyNumberFormat="1" applyFont="1" applyFill="1" applyBorder="1" applyAlignment="1" applyProtection="1">
      <alignment wrapText="1"/>
      <protection hidden="1"/>
    </xf>
    <xf numFmtId="0" fontId="27" fillId="0" borderId="0" xfId="2" applyFont="1"/>
    <xf numFmtId="175" fontId="33" fillId="0" borderId="12" xfId="2" applyNumberFormat="1" applyFont="1" applyFill="1" applyBorder="1" applyAlignment="1" applyProtection="1">
      <alignment horizontal="justify" vertical="justify" wrapText="1"/>
      <protection hidden="1"/>
    </xf>
    <xf numFmtId="172" fontId="33" fillId="0" borderId="8" xfId="2" applyNumberFormat="1" applyFont="1" applyFill="1" applyBorder="1" applyAlignment="1" applyProtection="1">
      <alignment horizontal="justify" vertical="justify" wrapText="1"/>
      <protection hidden="1"/>
    </xf>
    <xf numFmtId="175" fontId="29" fillId="0" borderId="12" xfId="2" applyNumberFormat="1" applyFont="1" applyFill="1" applyBorder="1" applyAlignment="1" applyProtection="1">
      <alignment horizontal="justify" vertical="justify" wrapText="1"/>
      <protection hidden="1"/>
    </xf>
    <xf numFmtId="172" fontId="29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9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30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0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29" fillId="0" borderId="1" xfId="2" applyNumberFormat="1" applyFont="1" applyFill="1" applyBorder="1" applyAlignment="1" applyProtection="1">
      <alignment horizontal="justify" vertical="justify" wrapText="1"/>
      <protection hidden="1"/>
    </xf>
    <xf numFmtId="172" fontId="29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29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30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30" fillId="0" borderId="51" xfId="2" applyNumberFormat="1" applyFont="1" applyFill="1" applyBorder="1" applyAlignment="1" applyProtection="1">
      <alignment horizontal="justify" vertical="justify" wrapText="1"/>
      <protection hidden="1"/>
    </xf>
    <xf numFmtId="172" fontId="29" fillId="0" borderId="8" xfId="2" applyNumberFormat="1" applyFont="1" applyFill="1" applyBorder="1" applyAlignment="1" applyProtection="1">
      <alignment horizontal="justify" vertical="justify" wrapText="1"/>
      <protection hidden="1"/>
    </xf>
    <xf numFmtId="175" fontId="34" fillId="0" borderId="12" xfId="2" applyNumberFormat="1" applyFont="1" applyFill="1" applyBorder="1" applyAlignment="1" applyProtection="1">
      <alignment horizontal="justify" vertical="justify" wrapText="1"/>
      <protection hidden="1"/>
    </xf>
    <xf numFmtId="175" fontId="34" fillId="0" borderId="51" xfId="2" applyNumberFormat="1" applyFont="1" applyFill="1" applyBorder="1" applyAlignment="1" applyProtection="1">
      <alignment horizontal="justify" vertical="justify" wrapText="1"/>
      <protection hidden="1"/>
    </xf>
    <xf numFmtId="175" fontId="34" fillId="0" borderId="5" xfId="2" applyNumberFormat="1" applyFont="1" applyFill="1" applyBorder="1" applyAlignment="1" applyProtection="1">
      <alignment horizontal="justify" vertical="justify" wrapText="1"/>
      <protection hidden="1"/>
    </xf>
    <xf numFmtId="175" fontId="29" fillId="0" borderId="51" xfId="2" applyNumberFormat="1" applyFont="1" applyFill="1" applyBorder="1" applyAlignment="1" applyProtection="1">
      <alignment horizontal="justify" vertical="justify" wrapText="1"/>
      <protection hidden="1"/>
    </xf>
    <xf numFmtId="175" fontId="28" fillId="0" borderId="52" xfId="2" applyNumberFormat="1" applyFont="1" applyFill="1" applyBorder="1" applyAlignment="1" applyProtection="1">
      <alignment horizontal="justify" vertical="justify" wrapText="1"/>
      <protection hidden="1"/>
    </xf>
    <xf numFmtId="172" fontId="28" fillId="0" borderId="53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53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53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54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55" xfId="2" applyNumberFormat="1" applyFont="1" applyFill="1" applyBorder="1" applyAlignment="1" applyProtection="1">
      <alignment horizontal="justify" vertical="justify"/>
      <protection hidden="1"/>
    </xf>
    <xf numFmtId="0" fontId="28" fillId="0" borderId="43" xfId="2" applyNumberFormat="1" applyFont="1" applyFill="1" applyBorder="1" applyAlignment="1" applyProtection="1">
      <alignment horizontal="justify" vertical="justify"/>
      <protection hidden="1"/>
    </xf>
    <xf numFmtId="0" fontId="31" fillId="0" borderId="31" xfId="2" applyNumberFormat="1" applyFont="1" applyFill="1" applyBorder="1" applyAlignment="1" applyProtection="1">
      <alignment horizontal="justify" vertical="justify"/>
      <protection hidden="1"/>
    </xf>
    <xf numFmtId="0" fontId="30" fillId="0" borderId="32" xfId="2" applyNumberFormat="1" applyFont="1" applyFill="1" applyBorder="1" applyAlignment="1" applyProtection="1">
      <alignment wrapText="1"/>
      <protection hidden="1"/>
    </xf>
    <xf numFmtId="0" fontId="30" fillId="0" borderId="32" xfId="2" applyNumberFormat="1" applyFont="1" applyFill="1" applyBorder="1" applyAlignment="1" applyProtection="1">
      <protection hidden="1"/>
    </xf>
    <xf numFmtId="0" fontId="29" fillId="0" borderId="32" xfId="2" applyNumberFormat="1" applyFont="1" applyFill="1" applyBorder="1" applyAlignment="1" applyProtection="1">
      <alignment horizontal="right" wrapText="1"/>
      <protection hidden="1"/>
    </xf>
    <xf numFmtId="0" fontId="29" fillId="0" borderId="21" xfId="2" applyNumberFormat="1" applyFont="1" applyFill="1" applyBorder="1" applyAlignment="1" applyProtection="1">
      <alignment horizontal="right" wrapText="1"/>
      <protection hidden="1"/>
    </xf>
    <xf numFmtId="0" fontId="30" fillId="0" borderId="0" xfId="2" applyNumberFormat="1" applyFont="1" applyFill="1" applyAlignment="1" applyProtection="1">
      <alignment horizontal="justify" vertical="justify"/>
      <protection hidden="1"/>
    </xf>
    <xf numFmtId="0" fontId="30" fillId="0" borderId="0" xfId="2" applyNumberFormat="1" applyFont="1" applyFill="1" applyAlignment="1" applyProtection="1">
      <protection hidden="1"/>
    </xf>
    <xf numFmtId="0" fontId="30" fillId="0" borderId="0" xfId="2" applyNumberFormat="1" applyFont="1" applyFill="1" applyAlignment="1" applyProtection="1">
      <alignment horizontal="right"/>
      <protection hidden="1"/>
    </xf>
    <xf numFmtId="0" fontId="30" fillId="0" borderId="0" xfId="2" applyFont="1" applyAlignment="1" applyProtection="1">
      <alignment horizontal="justify" vertical="justify"/>
      <protection hidden="1"/>
    </xf>
    <xf numFmtId="0" fontId="30" fillId="0" borderId="0" xfId="2" applyFont="1" applyProtection="1">
      <protection hidden="1"/>
    </xf>
    <xf numFmtId="0" fontId="30" fillId="0" borderId="0" xfId="2" applyFont="1" applyAlignment="1" applyProtection="1">
      <alignment horizontal="right"/>
      <protection hidden="1"/>
    </xf>
    <xf numFmtId="0" fontId="3" fillId="0" borderId="0" xfId="2" applyFont="1" applyAlignment="1" applyProtection="1">
      <alignment horizontal="justify" vertical="justify"/>
      <protection hidden="1"/>
    </xf>
    <xf numFmtId="4" fontId="29" fillId="0" borderId="13" xfId="2" applyNumberFormat="1" applyFont="1" applyFill="1" applyBorder="1" applyAlignment="1" applyProtection="1">
      <protection hidden="1"/>
    </xf>
    <xf numFmtId="4" fontId="30" fillId="0" borderId="13" xfId="2" applyNumberFormat="1" applyFont="1" applyFill="1" applyBorder="1" applyAlignment="1" applyProtection="1">
      <protection hidden="1"/>
    </xf>
    <xf numFmtId="0" fontId="30" fillId="0" borderId="0" xfId="2" applyFont="1"/>
    <xf numFmtId="0" fontId="29" fillId="0" borderId="0" xfId="2" applyNumberFormat="1" applyFont="1" applyFill="1" applyAlignment="1" applyProtection="1">
      <protection hidden="1"/>
    </xf>
    <xf numFmtId="0" fontId="29" fillId="0" borderId="43" xfId="2" applyNumberFormat="1" applyFont="1" applyFill="1" applyBorder="1" applyAlignment="1" applyProtection="1">
      <alignment horizontal="center"/>
      <protection hidden="1"/>
    </xf>
    <xf numFmtId="0" fontId="29" fillId="0" borderId="0" xfId="2" applyNumberFormat="1" applyFont="1" applyFill="1" applyAlignment="1" applyProtection="1">
      <alignment horizontal="center"/>
      <protection hidden="1"/>
    </xf>
    <xf numFmtId="0" fontId="29" fillId="0" borderId="0" xfId="2" applyNumberFormat="1" applyFont="1" applyFill="1" applyAlignment="1" applyProtection="1">
      <alignment horizontal="right" vertical="top"/>
      <protection hidden="1"/>
    </xf>
    <xf numFmtId="0" fontId="29" fillId="0" borderId="0" xfId="2" applyNumberFormat="1" applyFont="1" applyFill="1" applyAlignment="1" applyProtection="1">
      <alignment horizontal="center" vertical="top"/>
      <protection hidden="1"/>
    </xf>
    <xf numFmtId="0" fontId="29" fillId="0" borderId="31" xfId="2" applyNumberFormat="1" applyFont="1" applyFill="1" applyBorder="1" applyAlignment="1" applyProtection="1">
      <alignment horizontal="center" vertical="top" wrapText="1"/>
      <protection hidden="1"/>
    </xf>
    <xf numFmtId="0" fontId="29" fillId="0" borderId="56" xfId="2" applyNumberFormat="1" applyFont="1" applyFill="1" applyBorder="1" applyAlignment="1" applyProtection="1">
      <alignment horizontal="center" vertical="top" wrapText="1"/>
      <protection hidden="1"/>
    </xf>
    <xf numFmtId="0" fontId="31" fillId="0" borderId="0" xfId="2" applyNumberFormat="1" applyFont="1" applyFill="1" applyAlignment="1" applyProtection="1">
      <protection hidden="1"/>
    </xf>
    <xf numFmtId="4" fontId="29" fillId="0" borderId="50" xfId="2" applyNumberFormat="1" applyFont="1" applyFill="1" applyBorder="1" applyAlignment="1" applyProtection="1">
      <protection hidden="1"/>
    </xf>
    <xf numFmtId="0" fontId="32" fillId="0" borderId="0" xfId="2" applyNumberFormat="1" applyFont="1" applyFill="1" applyBorder="1" applyAlignment="1" applyProtection="1">
      <protection hidden="1"/>
    </xf>
    <xf numFmtId="4" fontId="29" fillId="0" borderId="8" xfId="2" applyNumberFormat="1" applyFont="1" applyFill="1" applyBorder="1" applyAlignment="1" applyProtection="1">
      <protection hidden="1"/>
    </xf>
    <xf numFmtId="4" fontId="30" fillId="0" borderId="8" xfId="2" applyNumberFormat="1" applyFont="1" applyFill="1" applyBorder="1" applyAlignment="1" applyProtection="1">
      <protection hidden="1"/>
    </xf>
    <xf numFmtId="0" fontId="31" fillId="0" borderId="0" xfId="2" applyNumberFormat="1" applyFont="1" applyFill="1" applyBorder="1" applyAlignment="1" applyProtection="1">
      <protection hidden="1"/>
    </xf>
    <xf numFmtId="0" fontId="39" fillId="2" borderId="1" xfId="1" applyFont="1" applyFill="1" applyBorder="1" applyAlignment="1">
      <alignment wrapText="1"/>
    </xf>
    <xf numFmtId="0" fontId="40" fillId="2" borderId="1" xfId="1" applyFont="1" applyFill="1" applyBorder="1" applyAlignment="1">
      <alignment wrapText="1"/>
    </xf>
    <xf numFmtId="4" fontId="29" fillId="0" borderId="57" xfId="2" applyNumberFormat="1" applyFont="1" applyFill="1" applyBorder="1" applyAlignment="1" applyProtection="1">
      <protection hidden="1"/>
    </xf>
    <xf numFmtId="4" fontId="29" fillId="0" borderId="22" xfId="2" applyNumberFormat="1" applyFont="1" applyFill="1" applyBorder="1" applyAlignment="1" applyProtection="1">
      <protection hidden="1"/>
    </xf>
    <xf numFmtId="0" fontId="32" fillId="0" borderId="0" xfId="2" applyNumberFormat="1" applyFont="1" applyFill="1" applyAlignment="1" applyProtection="1">
      <protection hidden="1"/>
    </xf>
    <xf numFmtId="3" fontId="29" fillId="0" borderId="0" xfId="2" applyNumberFormat="1" applyFont="1" applyFill="1" applyAlignment="1" applyProtection="1">
      <protection hidden="1"/>
    </xf>
    <xf numFmtId="0" fontId="2" fillId="0" borderId="58" xfId="0" applyFont="1" applyBorder="1"/>
    <xf numFmtId="0" fontId="35" fillId="0" borderId="19" xfId="4" applyFont="1" applyBorder="1" applyAlignment="1">
      <alignment horizontal="left" vertical="center" wrapText="1"/>
    </xf>
    <xf numFmtId="183" fontId="12" fillId="0" borderId="17" xfId="2" applyNumberFormat="1" applyFont="1" applyFill="1" applyBorder="1" applyAlignment="1">
      <alignment horizontal="center" wrapText="1"/>
    </xf>
    <xf numFmtId="187" fontId="12" fillId="0" borderId="17" xfId="2" applyNumberFormat="1" applyFont="1" applyFill="1" applyBorder="1" applyAlignment="1" applyProtection="1">
      <alignment horizontal="center" wrapText="1"/>
      <protection locked="0"/>
    </xf>
    <xf numFmtId="187" fontId="12" fillId="0" borderId="17" xfId="2" applyNumberFormat="1" applyFont="1" applyFill="1" applyBorder="1" applyAlignment="1">
      <alignment horizontal="center" wrapText="1"/>
    </xf>
    <xf numFmtId="188" fontId="12" fillId="0" borderId="17" xfId="2" applyNumberFormat="1" applyFont="1" applyFill="1" applyBorder="1" applyAlignment="1">
      <alignment horizontal="center" wrapText="1"/>
    </xf>
    <xf numFmtId="0" fontId="12" fillId="0" borderId="43" xfId="5" applyFont="1" applyBorder="1" applyAlignment="1">
      <alignment vertical="center" wrapText="1"/>
    </xf>
    <xf numFmtId="175" fontId="12" fillId="0" borderId="19" xfId="5" applyNumberFormat="1" applyFont="1" applyBorder="1" applyAlignment="1">
      <alignment vertical="center" wrapText="1"/>
    </xf>
    <xf numFmtId="4" fontId="29" fillId="0" borderId="59" xfId="2" applyNumberFormat="1" applyFont="1" applyFill="1" applyBorder="1" applyAlignment="1" applyProtection="1">
      <protection hidden="1"/>
    </xf>
    <xf numFmtId="0" fontId="29" fillId="0" borderId="22" xfId="2" applyNumberFormat="1" applyFont="1" applyFill="1" applyBorder="1" applyAlignment="1" applyProtection="1">
      <alignment horizontal="center" vertical="top" wrapText="1"/>
      <protection hidden="1"/>
    </xf>
    <xf numFmtId="4" fontId="30" fillId="3" borderId="8" xfId="2" applyNumberFormat="1" applyFont="1" applyFill="1" applyBorder="1" applyAlignment="1" applyProtection="1">
      <protection hidden="1"/>
    </xf>
    <xf numFmtId="4" fontId="30" fillId="3" borderId="13" xfId="2" applyNumberFormat="1" applyFont="1" applyFill="1" applyBorder="1" applyAlignment="1" applyProtection="1">
      <protection hidden="1"/>
    </xf>
    <xf numFmtId="4" fontId="30" fillId="4" borderId="8" xfId="2" applyNumberFormat="1" applyFont="1" applyFill="1" applyBorder="1" applyAlignment="1" applyProtection="1">
      <protection hidden="1"/>
    </xf>
    <xf numFmtId="4" fontId="30" fillId="4" borderId="13" xfId="2" applyNumberFormat="1" applyFont="1" applyFill="1" applyBorder="1" applyAlignment="1" applyProtection="1">
      <protection hidden="1"/>
    </xf>
    <xf numFmtId="4" fontId="29" fillId="4" borderId="8" xfId="2" applyNumberFormat="1" applyFont="1" applyFill="1" applyBorder="1" applyAlignment="1" applyProtection="1">
      <protection hidden="1"/>
    </xf>
    <xf numFmtId="4" fontId="29" fillId="4" borderId="13" xfId="2" applyNumberFormat="1" applyFont="1" applyFill="1" applyBorder="1" applyAlignment="1" applyProtection="1">
      <protection hidden="1"/>
    </xf>
    <xf numFmtId="0" fontId="42" fillId="2" borderId="1" xfId="1" applyFont="1" applyFill="1" applyBorder="1" applyAlignment="1">
      <alignment wrapText="1"/>
    </xf>
    <xf numFmtId="0" fontId="33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51" xfId="2" applyNumberFormat="1" applyFont="1" applyFill="1" applyBorder="1" applyAlignment="1" applyProtection="1">
      <alignment horizontal="justify" vertical="justify" wrapText="1"/>
      <protection hidden="1"/>
    </xf>
    <xf numFmtId="172" fontId="28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43" fillId="2" borderId="1" xfId="1" applyFont="1" applyFill="1" applyBorder="1" applyAlignment="1">
      <alignment wrapText="1"/>
    </xf>
    <xf numFmtId="0" fontId="18" fillId="0" borderId="62" xfId="5" applyFont="1" applyBorder="1" applyAlignment="1">
      <alignment horizontal="right" vertical="center" wrapText="1"/>
    </xf>
    <xf numFmtId="0" fontId="12" fillId="0" borderId="43" xfId="5" applyFont="1" applyBorder="1" applyAlignment="1">
      <alignment horizontal="right" vertical="center" wrapText="1"/>
    </xf>
    <xf numFmtId="0" fontId="12" fillId="0" borderId="8" xfId="5" applyFont="1" applyBorder="1" applyAlignment="1">
      <alignment vertical="center" wrapText="1"/>
    </xf>
    <xf numFmtId="175" fontId="12" fillId="0" borderId="22" xfId="5" applyNumberFormat="1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wrapText="1"/>
    </xf>
    <xf numFmtId="0" fontId="1" fillId="0" borderId="8" xfId="0" applyFont="1" applyFill="1" applyBorder="1"/>
    <xf numFmtId="0" fontId="1" fillId="0" borderId="1" xfId="0" applyFont="1" applyFill="1" applyBorder="1"/>
    <xf numFmtId="3" fontId="1" fillId="0" borderId="3" xfId="0" applyNumberFormat="1" applyFont="1" applyFill="1" applyBorder="1" applyAlignment="1">
      <alignment horizontal="right" wrapText="1"/>
    </xf>
    <xf numFmtId="3" fontId="1" fillId="0" borderId="8" xfId="0" applyNumberFormat="1" applyFont="1" applyFill="1" applyBorder="1"/>
    <xf numFmtId="3" fontId="1" fillId="0" borderId="3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7" fillId="0" borderId="0" xfId="4" applyFont="1" applyAlignment="1">
      <alignment horizontal="center" vertical="center" wrapText="1"/>
    </xf>
    <xf numFmtId="0" fontId="45" fillId="0" borderId="0" xfId="4" applyAlignment="1">
      <alignment wrapText="1"/>
    </xf>
    <xf numFmtId="0" fontId="41" fillId="0" borderId="0" xfId="4" applyFont="1" applyAlignment="1">
      <alignment horizontal="right" wrapText="1"/>
    </xf>
    <xf numFmtId="0" fontId="41" fillId="0" borderId="0" xfId="4" applyFont="1" applyAlignment="1">
      <alignment wrapText="1"/>
    </xf>
    <xf numFmtId="0" fontId="35" fillId="0" borderId="29" xfId="4" applyFont="1" applyBorder="1" applyAlignment="1">
      <alignment horizontal="center" vertical="center" wrapText="1"/>
    </xf>
    <xf numFmtId="0" fontId="35" fillId="0" borderId="20" xfId="4" applyFont="1" applyBorder="1" applyAlignment="1">
      <alignment horizontal="center" vertical="center" wrapText="1"/>
    </xf>
    <xf numFmtId="0" fontId="35" fillId="0" borderId="29" xfId="4" applyFont="1" applyBorder="1" applyAlignment="1">
      <alignment vertical="center" wrapText="1"/>
    </xf>
    <xf numFmtId="0" fontId="35" fillId="0" borderId="20" xfId="4" applyFont="1" applyBorder="1" applyAlignment="1">
      <alignment vertical="center" wrapText="1"/>
    </xf>
    <xf numFmtId="0" fontId="35" fillId="0" borderId="29" xfId="4" applyFont="1" applyBorder="1" applyAlignment="1">
      <alignment horizontal="justify" vertical="center" wrapText="1"/>
    </xf>
    <xf numFmtId="0" fontId="35" fillId="0" borderId="20" xfId="4" applyFont="1" applyBorder="1" applyAlignment="1">
      <alignment horizontal="justify" vertical="center" wrapText="1"/>
    </xf>
    <xf numFmtId="0" fontId="36" fillId="0" borderId="0" xfId="4" applyFont="1" applyAlignment="1">
      <alignment horizontal="right" wrapText="1"/>
    </xf>
    <xf numFmtId="0" fontId="40" fillId="0" borderId="0" xfId="4" applyFont="1" applyAlignment="1">
      <alignment horizontal="right" wrapText="1"/>
    </xf>
    <xf numFmtId="0" fontId="38" fillId="0" borderId="29" xfId="4" applyFont="1" applyBorder="1" applyAlignment="1">
      <alignment horizontal="center" vertical="center" wrapText="1"/>
    </xf>
    <xf numFmtId="0" fontId="38" fillId="0" borderId="20" xfId="4" applyFont="1" applyBorder="1" applyAlignment="1">
      <alignment horizontal="center" vertical="center" wrapText="1"/>
    </xf>
    <xf numFmtId="0" fontId="8" fillId="0" borderId="0" xfId="2" applyFill="1" applyAlignment="1">
      <alignment horizontal="center" vertical="distributed"/>
    </xf>
    <xf numFmtId="0" fontId="2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8" xfId="0" applyBorder="1" applyAlignment="1">
      <alignment wrapText="1"/>
    </xf>
    <xf numFmtId="0" fontId="15" fillId="0" borderId="0" xfId="5" applyFont="1" applyAlignment="1">
      <alignment horizontal="right" vertical="center" wrapText="1"/>
    </xf>
    <xf numFmtId="4" fontId="18" fillId="0" borderId="28" xfId="5" applyNumberFormat="1" applyFont="1" applyBorder="1" applyAlignment="1">
      <alignment horizontal="right" vertical="center" wrapText="1"/>
    </xf>
    <xf numFmtId="4" fontId="18" fillId="0" borderId="30" xfId="5" applyNumberFormat="1" applyFont="1" applyBorder="1" applyAlignment="1">
      <alignment horizontal="right" vertical="center" wrapText="1"/>
    </xf>
    <xf numFmtId="0" fontId="15" fillId="0" borderId="36" xfId="5" applyFont="1" applyBorder="1" applyAlignment="1">
      <alignment horizontal="right" vertical="center" wrapText="1"/>
    </xf>
    <xf numFmtId="0" fontId="18" fillId="0" borderId="36" xfId="5" applyFont="1" applyBorder="1" applyAlignment="1">
      <alignment horizontal="right" vertical="center" wrapText="1"/>
    </xf>
    <xf numFmtId="4" fontId="18" fillId="0" borderId="72" xfId="5" applyNumberFormat="1" applyFont="1" applyBorder="1" applyAlignment="1">
      <alignment horizontal="center" vertical="center" wrapText="1"/>
    </xf>
    <xf numFmtId="4" fontId="18" fillId="0" borderId="74" xfId="5" applyNumberFormat="1" applyFont="1" applyBorder="1" applyAlignment="1">
      <alignment horizontal="center" vertical="center" wrapText="1"/>
    </xf>
    <xf numFmtId="4" fontId="18" fillId="0" borderId="62" xfId="5" applyNumberFormat="1" applyFont="1" applyBorder="1" applyAlignment="1">
      <alignment horizontal="center" vertical="center" wrapText="1"/>
    </xf>
    <xf numFmtId="4" fontId="18" fillId="0" borderId="33" xfId="5" applyNumberFormat="1" applyFont="1" applyBorder="1" applyAlignment="1">
      <alignment horizontal="center" vertical="center" wrapText="1"/>
    </xf>
    <xf numFmtId="0" fontId="15" fillId="0" borderId="24" xfId="5" applyFont="1" applyBorder="1" applyAlignment="1">
      <alignment horizontal="right" vertical="center" wrapText="1"/>
    </xf>
    <xf numFmtId="0" fontId="18" fillId="0" borderId="34" xfId="5" applyFont="1" applyBorder="1" applyAlignment="1">
      <alignment vertical="center" wrapText="1"/>
    </xf>
    <xf numFmtId="0" fontId="18" fillId="0" borderId="36" xfId="5" applyFont="1" applyBorder="1" applyAlignment="1">
      <alignment vertical="center" wrapText="1"/>
    </xf>
    <xf numFmtId="0" fontId="18" fillId="0" borderId="55" xfId="5" applyFont="1" applyBorder="1" applyAlignment="1">
      <alignment vertical="center" wrapText="1"/>
    </xf>
    <xf numFmtId="0" fontId="18" fillId="0" borderId="43" xfId="5" applyFont="1" applyBorder="1" applyAlignment="1">
      <alignment vertical="center" wrapText="1"/>
    </xf>
    <xf numFmtId="0" fontId="18" fillId="0" borderId="43" xfId="5" applyFont="1" applyBorder="1" applyAlignment="1">
      <alignment horizontal="right" vertical="center" wrapText="1"/>
    </xf>
    <xf numFmtId="175" fontId="18" fillId="0" borderId="36" xfId="5" applyNumberFormat="1" applyFont="1" applyBorder="1" applyAlignment="1">
      <alignment horizontal="right" vertical="center" wrapText="1"/>
    </xf>
    <xf numFmtId="175" fontId="18" fillId="0" borderId="74" xfId="5" applyNumberFormat="1" applyFont="1" applyBorder="1" applyAlignment="1">
      <alignment horizontal="right" vertical="center" wrapText="1"/>
    </xf>
    <xf numFmtId="175" fontId="18" fillId="0" borderId="43" xfId="5" applyNumberFormat="1" applyFont="1" applyBorder="1" applyAlignment="1">
      <alignment horizontal="right" vertical="center" wrapText="1"/>
    </xf>
    <xf numFmtId="175" fontId="18" fillId="0" borderId="33" xfId="5" applyNumberFormat="1" applyFont="1" applyBorder="1" applyAlignment="1">
      <alignment horizontal="right" vertical="center" wrapText="1"/>
    </xf>
    <xf numFmtId="182" fontId="12" fillId="0" borderId="31" xfId="5" applyNumberFormat="1" applyFont="1" applyBorder="1" applyAlignment="1">
      <alignment horizontal="right" vertical="center" wrapText="1"/>
    </xf>
    <xf numFmtId="182" fontId="12" fillId="0" borderId="21" xfId="5" applyNumberFormat="1" applyFont="1" applyBorder="1" applyAlignment="1">
      <alignment horizontal="right" vertical="center" wrapText="1"/>
    </xf>
    <xf numFmtId="4" fontId="12" fillId="0" borderId="31" xfId="5" applyNumberFormat="1" applyFont="1" applyBorder="1" applyAlignment="1">
      <alignment horizontal="center" vertical="center" wrapText="1"/>
    </xf>
    <xf numFmtId="4" fontId="12" fillId="0" borderId="21" xfId="5" applyNumberFormat="1" applyFont="1" applyBorder="1" applyAlignment="1">
      <alignment horizontal="center" vertical="center" wrapText="1"/>
    </xf>
    <xf numFmtId="4" fontId="12" fillId="0" borderId="31" xfId="5" applyNumberFormat="1" applyFont="1" applyBorder="1" applyAlignment="1">
      <alignment horizontal="right" vertical="center" wrapText="1"/>
    </xf>
    <xf numFmtId="4" fontId="12" fillId="0" borderId="21" xfId="5" applyNumberFormat="1" applyFont="1" applyBorder="1" applyAlignment="1">
      <alignment horizontal="right" vertical="center" wrapText="1"/>
    </xf>
    <xf numFmtId="175" fontId="12" fillId="0" borderId="31" xfId="5" applyNumberFormat="1" applyFont="1" applyBorder="1" applyAlignment="1">
      <alignment horizontal="right" vertical="center" wrapText="1"/>
    </xf>
    <xf numFmtId="175" fontId="12" fillId="0" borderId="21" xfId="5" applyNumberFormat="1" applyFont="1" applyBorder="1" applyAlignment="1">
      <alignment horizontal="right" vertical="center" wrapText="1"/>
    </xf>
    <xf numFmtId="0" fontId="18" fillId="0" borderId="31" xfId="5" applyFont="1" applyBorder="1" applyAlignment="1">
      <alignment horizontal="right" vertical="center" wrapText="1"/>
    </xf>
    <xf numFmtId="0" fontId="18" fillId="0" borderId="21" xfId="5" applyFont="1" applyBorder="1" applyAlignment="1">
      <alignment horizontal="right" vertical="center" wrapText="1"/>
    </xf>
    <xf numFmtId="0" fontId="12" fillId="0" borderId="31" xfId="5" applyFont="1" applyBorder="1" applyAlignment="1">
      <alignment horizontal="right" vertical="center" wrapText="1"/>
    </xf>
    <xf numFmtId="0" fontId="12" fillId="0" borderId="21" xfId="5" applyFont="1" applyBorder="1" applyAlignment="1">
      <alignment horizontal="right" vertical="center" wrapText="1"/>
    </xf>
    <xf numFmtId="0" fontId="12" fillId="0" borderId="31" xfId="5" applyFont="1" applyBorder="1" applyAlignment="1">
      <alignment vertical="center" wrapText="1"/>
    </xf>
    <xf numFmtId="0" fontId="12" fillId="0" borderId="32" xfId="5" applyFont="1" applyBorder="1" applyAlignment="1">
      <alignment vertical="center" wrapText="1"/>
    </xf>
    <xf numFmtId="0" fontId="12" fillId="0" borderId="21" xfId="5" applyFont="1" applyBorder="1" applyAlignment="1">
      <alignment vertical="center" wrapText="1"/>
    </xf>
    <xf numFmtId="4" fontId="18" fillId="0" borderId="31" xfId="5" applyNumberFormat="1" applyFont="1" applyBorder="1" applyAlignment="1">
      <alignment horizontal="right" vertical="center" wrapText="1"/>
    </xf>
    <xf numFmtId="4" fontId="18" fillId="0" borderId="21" xfId="5" applyNumberFormat="1" applyFont="1" applyBorder="1" applyAlignment="1">
      <alignment horizontal="right" vertical="center" wrapText="1"/>
    </xf>
    <xf numFmtId="0" fontId="18" fillId="0" borderId="31" xfId="5" applyFont="1" applyBorder="1" applyAlignment="1">
      <alignment vertical="center" wrapText="1"/>
    </xf>
    <xf numFmtId="0" fontId="18" fillId="0" borderId="32" xfId="5" applyFont="1" applyBorder="1" applyAlignment="1">
      <alignment vertical="center" wrapText="1"/>
    </xf>
    <xf numFmtId="0" fontId="18" fillId="0" borderId="21" xfId="5" applyFont="1" applyBorder="1" applyAlignment="1">
      <alignment vertical="center" wrapText="1"/>
    </xf>
    <xf numFmtId="182" fontId="18" fillId="0" borderId="31" xfId="5" applyNumberFormat="1" applyFont="1" applyBorder="1" applyAlignment="1">
      <alignment horizontal="right" vertical="center" wrapText="1"/>
    </xf>
    <xf numFmtId="182" fontId="18" fillId="0" borderId="21" xfId="5" applyNumberFormat="1" applyFont="1" applyBorder="1" applyAlignment="1">
      <alignment horizontal="right" vertical="center" wrapText="1"/>
    </xf>
    <xf numFmtId="175" fontId="18" fillId="0" borderId="31" xfId="5" applyNumberFormat="1" applyFont="1" applyBorder="1" applyAlignment="1">
      <alignment horizontal="right" vertical="center" wrapText="1"/>
    </xf>
    <xf numFmtId="175" fontId="18" fillId="0" borderId="21" xfId="5" applyNumberFormat="1" applyFont="1" applyBorder="1" applyAlignment="1">
      <alignment horizontal="right" vertical="center" wrapText="1"/>
    </xf>
    <xf numFmtId="4" fontId="18" fillId="0" borderId="31" xfId="5" applyNumberFormat="1" applyFont="1" applyBorder="1" applyAlignment="1">
      <alignment horizontal="center" vertical="center" wrapText="1"/>
    </xf>
    <xf numFmtId="4" fontId="18" fillId="0" borderId="21" xfId="5" applyNumberFormat="1" applyFont="1" applyBorder="1" applyAlignment="1">
      <alignment horizontal="center" vertical="center" wrapText="1"/>
    </xf>
    <xf numFmtId="0" fontId="18" fillId="0" borderId="71" xfId="5" applyFont="1" applyBorder="1" applyAlignment="1">
      <alignment vertical="center" wrapText="1"/>
    </xf>
    <xf numFmtId="4" fontId="22" fillId="0" borderId="31" xfId="5" applyNumberFormat="1" applyFont="1" applyBorder="1" applyAlignment="1">
      <alignment horizontal="center" vertical="center" wrapText="1"/>
    </xf>
    <xf numFmtId="4" fontId="22" fillId="0" borderId="21" xfId="5" applyNumberFormat="1" applyFont="1" applyBorder="1" applyAlignment="1">
      <alignment horizontal="center" vertical="center" wrapText="1"/>
    </xf>
    <xf numFmtId="182" fontId="12" fillId="0" borderId="34" xfId="5" applyNumberFormat="1" applyFont="1" applyBorder="1" applyAlignment="1">
      <alignment horizontal="right" vertical="center" wrapText="1"/>
    </xf>
    <xf numFmtId="182" fontId="12" fillId="0" borderId="35" xfId="5" applyNumberFormat="1" applyFont="1" applyBorder="1" applyAlignment="1">
      <alignment horizontal="right" vertical="center" wrapText="1"/>
    </xf>
    <xf numFmtId="182" fontId="12" fillId="0" borderId="55" xfId="5" applyNumberFormat="1" applyFont="1" applyBorder="1" applyAlignment="1">
      <alignment horizontal="right" vertical="center" wrapText="1"/>
    </xf>
    <xf numFmtId="182" fontId="12" fillId="0" borderId="19" xfId="5" applyNumberFormat="1" applyFont="1" applyBorder="1" applyAlignment="1">
      <alignment horizontal="right" vertical="center" wrapText="1"/>
    </xf>
    <xf numFmtId="175" fontId="12" fillId="0" borderId="34" xfId="5" applyNumberFormat="1" applyFont="1" applyBorder="1" applyAlignment="1">
      <alignment horizontal="right" vertical="center" wrapText="1"/>
    </xf>
    <xf numFmtId="175" fontId="12" fillId="0" borderId="35" xfId="5" applyNumberFormat="1" applyFont="1" applyBorder="1" applyAlignment="1">
      <alignment horizontal="right" vertical="center" wrapText="1"/>
    </xf>
    <xf numFmtId="175" fontId="12" fillId="0" borderId="55" xfId="5" applyNumberFormat="1" applyFont="1" applyBorder="1" applyAlignment="1">
      <alignment horizontal="right" vertical="center" wrapText="1"/>
    </xf>
    <xf numFmtId="175" fontId="12" fillId="0" borderId="19" xfId="5" applyNumberFormat="1" applyFont="1" applyBorder="1" applyAlignment="1">
      <alignment horizontal="right" vertical="center" wrapText="1"/>
    </xf>
    <xf numFmtId="0" fontId="12" fillId="0" borderId="29" xfId="5" applyFont="1" applyBorder="1" applyAlignment="1">
      <alignment horizontal="right" vertical="center" wrapText="1"/>
    </xf>
    <xf numFmtId="0" fontId="12" fillId="0" borderId="20" xfId="5" applyFont="1" applyBorder="1" applyAlignment="1">
      <alignment horizontal="right" vertical="center" wrapText="1"/>
    </xf>
    <xf numFmtId="0" fontId="12" fillId="0" borderId="34" xfId="5" applyFont="1" applyBorder="1" applyAlignment="1">
      <alignment vertical="center" wrapText="1"/>
    </xf>
    <xf numFmtId="0" fontId="12" fillId="0" borderId="36" xfId="5" applyFont="1" applyBorder="1" applyAlignment="1">
      <alignment vertical="center" wrapText="1"/>
    </xf>
    <xf numFmtId="0" fontId="12" fillId="0" borderId="35" xfId="5" applyFont="1" applyBorder="1" applyAlignment="1">
      <alignment vertical="center" wrapText="1"/>
    </xf>
    <xf numFmtId="0" fontId="12" fillId="0" borderId="55" xfId="5" applyFont="1" applyBorder="1" applyAlignment="1">
      <alignment vertical="center" wrapText="1"/>
    </xf>
    <xf numFmtId="0" fontId="12" fillId="0" borderId="43" xfId="5" applyFont="1" applyBorder="1" applyAlignment="1">
      <alignment vertical="center" wrapText="1"/>
    </xf>
    <xf numFmtId="0" fontId="12" fillId="0" borderId="19" xfId="5" applyFont="1" applyBorder="1" applyAlignment="1">
      <alignment vertical="center" wrapText="1"/>
    </xf>
    <xf numFmtId="4" fontId="12" fillId="0" borderId="37" xfId="5" applyNumberFormat="1" applyFont="1" applyBorder="1" applyAlignment="1">
      <alignment horizontal="right" vertical="center" wrapText="1"/>
    </xf>
    <xf numFmtId="4" fontId="12" fillId="0" borderId="42" xfId="5" applyNumberFormat="1" applyFont="1" applyBorder="1" applyAlignment="1">
      <alignment horizontal="right" vertical="center" wrapText="1"/>
    </xf>
    <xf numFmtId="173" fontId="12" fillId="0" borderId="29" xfId="5" applyNumberFormat="1" applyFont="1" applyBorder="1" applyAlignment="1">
      <alignment horizontal="right" vertical="center" wrapText="1"/>
    </xf>
    <xf numFmtId="173" fontId="12" fillId="0" borderId="20" xfId="5" applyNumberFormat="1" applyFont="1" applyBorder="1" applyAlignment="1">
      <alignment horizontal="right" vertical="center" wrapText="1"/>
    </xf>
    <xf numFmtId="0" fontId="15" fillId="0" borderId="27" xfId="5" applyFont="1" applyBorder="1" applyAlignment="1">
      <alignment horizontal="right" vertical="center" wrapText="1"/>
    </xf>
    <xf numFmtId="0" fontId="18" fillId="0" borderId="28" xfId="5" applyFont="1" applyBorder="1" applyAlignment="1">
      <alignment horizontal="right" vertical="center" wrapText="1"/>
    </xf>
    <xf numFmtId="0" fontId="18" fillId="0" borderId="30" xfId="5" applyFont="1" applyBorder="1" applyAlignment="1">
      <alignment horizontal="right" vertical="center" wrapText="1"/>
    </xf>
    <xf numFmtId="0" fontId="18" fillId="0" borderId="34" xfId="5" applyFont="1" applyBorder="1" applyAlignment="1">
      <alignment horizontal="right" vertical="center" wrapText="1"/>
    </xf>
    <xf numFmtId="0" fontId="18" fillId="0" borderId="35" xfId="5" applyFont="1" applyBorder="1" applyAlignment="1">
      <alignment horizontal="right" vertical="center" wrapText="1"/>
    </xf>
    <xf numFmtId="0" fontId="18" fillId="0" borderId="55" xfId="5" applyFont="1" applyBorder="1" applyAlignment="1">
      <alignment horizontal="right" vertical="center" wrapText="1"/>
    </xf>
    <xf numFmtId="0" fontId="18" fillId="0" borderId="19" xfId="5" applyFont="1" applyBorder="1" applyAlignment="1">
      <alignment horizontal="right" vertical="center" wrapText="1"/>
    </xf>
    <xf numFmtId="0" fontId="12" fillId="0" borderId="34" xfId="5" applyFont="1" applyBorder="1" applyAlignment="1">
      <alignment horizontal="right" vertical="center" wrapText="1"/>
    </xf>
    <xf numFmtId="0" fontId="12" fillId="0" borderId="35" xfId="5" applyFont="1" applyBorder="1" applyAlignment="1">
      <alignment horizontal="right" vertical="center" wrapText="1"/>
    </xf>
    <xf numFmtId="0" fontId="12" fillId="0" borderId="55" xfId="5" applyFont="1" applyBorder="1" applyAlignment="1">
      <alignment horizontal="right" vertical="center" wrapText="1"/>
    </xf>
    <xf numFmtId="0" fontId="12" fillId="0" borderId="19" xfId="5" applyFont="1" applyBorder="1" applyAlignment="1">
      <alignment horizontal="right" vertical="center" wrapText="1"/>
    </xf>
    <xf numFmtId="4" fontId="12" fillId="0" borderId="34" xfId="5" applyNumberFormat="1" applyFont="1" applyBorder="1" applyAlignment="1">
      <alignment horizontal="center" vertical="center" wrapText="1"/>
    </xf>
    <xf numFmtId="4" fontId="12" fillId="0" borderId="35" xfId="5" applyNumberFormat="1" applyFont="1" applyBorder="1" applyAlignment="1">
      <alignment horizontal="center" vertical="center" wrapText="1"/>
    </xf>
    <xf numFmtId="4" fontId="12" fillId="0" borderId="55" xfId="5" applyNumberFormat="1" applyFont="1" applyBorder="1" applyAlignment="1">
      <alignment horizontal="center" vertical="center" wrapText="1"/>
    </xf>
    <xf numFmtId="4" fontId="12" fillId="0" borderId="19" xfId="5" applyNumberFormat="1" applyFont="1" applyBorder="1" applyAlignment="1">
      <alignment horizontal="center" vertical="center" wrapText="1"/>
    </xf>
    <xf numFmtId="4" fontId="12" fillId="0" borderId="34" xfId="5" applyNumberFormat="1" applyFont="1" applyBorder="1" applyAlignment="1">
      <alignment horizontal="right" vertical="center" wrapText="1"/>
    </xf>
    <xf numFmtId="4" fontId="12" fillId="0" borderId="35" xfId="5" applyNumberFormat="1" applyFont="1" applyBorder="1" applyAlignment="1">
      <alignment horizontal="right" vertical="center" wrapText="1"/>
    </xf>
    <xf numFmtId="4" fontId="12" fillId="0" borderId="55" xfId="5" applyNumberFormat="1" applyFont="1" applyBorder="1" applyAlignment="1">
      <alignment horizontal="right" vertical="center" wrapText="1"/>
    </xf>
    <xf numFmtId="4" fontId="12" fillId="0" borderId="19" xfId="5" applyNumberFormat="1" applyFont="1" applyBorder="1" applyAlignment="1">
      <alignment horizontal="right" vertical="center" wrapText="1"/>
    </xf>
    <xf numFmtId="4" fontId="12" fillId="0" borderId="29" xfId="5" applyNumberFormat="1" applyFont="1" applyBorder="1" applyAlignment="1">
      <alignment horizontal="right" vertical="center" wrapText="1"/>
    </xf>
    <xf numFmtId="4" fontId="12" fillId="0" borderId="20" xfId="5" applyNumberFormat="1" applyFont="1" applyBorder="1" applyAlignment="1">
      <alignment horizontal="right" vertical="center" wrapText="1"/>
    </xf>
    <xf numFmtId="0" fontId="18" fillId="0" borderId="19" xfId="5" applyFont="1" applyBorder="1" applyAlignment="1">
      <alignment vertical="center" wrapText="1"/>
    </xf>
    <xf numFmtId="182" fontId="12" fillId="0" borderId="32" xfId="5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173" fontId="12" fillId="0" borderId="73" xfId="5" applyNumberFormat="1" applyFont="1" applyBorder="1" applyAlignment="1">
      <alignment horizontal="right" vertical="center" wrapText="1"/>
    </xf>
    <xf numFmtId="175" fontId="12" fillId="0" borderId="34" xfId="5" applyNumberFormat="1" applyFont="1" applyBorder="1" applyAlignment="1">
      <alignment vertical="center" wrapText="1"/>
    </xf>
    <xf numFmtId="175" fontId="12" fillId="0" borderId="35" xfId="5" applyNumberFormat="1" applyFont="1" applyBorder="1" applyAlignment="1">
      <alignment vertical="center" wrapText="1"/>
    </xf>
    <xf numFmtId="175" fontId="12" fillId="0" borderId="55" xfId="5" applyNumberFormat="1" applyFont="1" applyBorder="1" applyAlignment="1">
      <alignment vertical="center" wrapText="1"/>
    </xf>
    <xf numFmtId="175" fontId="12" fillId="0" borderId="19" xfId="5" applyNumberFormat="1" applyFont="1" applyBorder="1" applyAlignment="1">
      <alignment vertical="center" wrapText="1"/>
    </xf>
    <xf numFmtId="0" fontId="12" fillId="0" borderId="24" xfId="5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4" fontId="18" fillId="0" borderId="34" xfId="5" applyNumberFormat="1" applyFont="1" applyBorder="1" applyAlignment="1">
      <alignment horizontal="center" vertical="center" wrapText="1"/>
    </xf>
    <xf numFmtId="4" fontId="18" fillId="0" borderId="35" xfId="5" applyNumberFormat="1" applyFont="1" applyBorder="1" applyAlignment="1">
      <alignment horizontal="center" vertical="center" wrapText="1"/>
    </xf>
    <xf numFmtId="4" fontId="18" fillId="0" borderId="55" xfId="5" applyNumberFormat="1" applyFont="1" applyBorder="1" applyAlignment="1">
      <alignment horizontal="center" vertical="center" wrapText="1"/>
    </xf>
    <xf numFmtId="4" fontId="18" fillId="0" borderId="19" xfId="5" applyNumberFormat="1" applyFont="1" applyBorder="1" applyAlignment="1">
      <alignment horizontal="center" vertical="center" wrapText="1"/>
    </xf>
    <xf numFmtId="4" fontId="18" fillId="0" borderId="34" xfId="5" applyNumberFormat="1" applyFont="1" applyBorder="1" applyAlignment="1">
      <alignment horizontal="right" vertical="center" wrapText="1"/>
    </xf>
    <xf numFmtId="4" fontId="18" fillId="0" borderId="35" xfId="5" applyNumberFormat="1" applyFont="1" applyBorder="1" applyAlignment="1">
      <alignment horizontal="right" vertical="center" wrapText="1"/>
    </xf>
    <xf numFmtId="4" fontId="18" fillId="0" borderId="55" xfId="5" applyNumberFormat="1" applyFont="1" applyBorder="1" applyAlignment="1">
      <alignment horizontal="right" vertical="center" wrapText="1"/>
    </xf>
    <xf numFmtId="4" fontId="18" fillId="0" borderId="19" xfId="5" applyNumberFormat="1" applyFont="1" applyBorder="1" applyAlignment="1">
      <alignment horizontal="right" vertical="center" wrapText="1"/>
    </xf>
    <xf numFmtId="182" fontId="21" fillId="0" borderId="31" xfId="5" applyNumberFormat="1" applyFont="1" applyBorder="1" applyAlignment="1">
      <alignment horizontal="right" vertical="center" wrapText="1"/>
    </xf>
    <xf numFmtId="182" fontId="21" fillId="0" borderId="21" xfId="5" applyNumberFormat="1" applyFont="1" applyBorder="1" applyAlignment="1">
      <alignment horizontal="right" vertical="center" wrapText="1"/>
    </xf>
    <xf numFmtId="0" fontId="18" fillId="0" borderId="72" xfId="5" applyFont="1" applyBorder="1" applyAlignment="1">
      <alignment vertical="center" wrapText="1"/>
    </xf>
    <xf numFmtId="0" fontId="18" fillId="0" borderId="35" xfId="5" applyFont="1" applyBorder="1" applyAlignment="1">
      <alignment vertical="center" wrapText="1"/>
    </xf>
    <xf numFmtId="0" fontId="18" fillId="0" borderId="62" xfId="5" applyFont="1" applyBorder="1" applyAlignment="1">
      <alignment vertical="center" wrapText="1"/>
    </xf>
    <xf numFmtId="173" fontId="18" fillId="0" borderId="29" xfId="5" applyNumberFormat="1" applyFont="1" applyBorder="1" applyAlignment="1">
      <alignment horizontal="right" vertical="center" wrapText="1"/>
    </xf>
    <xf numFmtId="173" fontId="18" fillId="0" borderId="20" xfId="5" applyNumberFormat="1" applyFont="1" applyBorder="1" applyAlignment="1">
      <alignment horizontal="right" vertical="center" wrapText="1"/>
    </xf>
    <xf numFmtId="182" fontId="18" fillId="0" borderId="34" xfId="5" applyNumberFormat="1" applyFont="1" applyBorder="1" applyAlignment="1">
      <alignment horizontal="right" vertical="center" wrapText="1"/>
    </xf>
    <xf numFmtId="182" fontId="18" fillId="0" borderId="35" xfId="5" applyNumberFormat="1" applyFont="1" applyBorder="1" applyAlignment="1">
      <alignment horizontal="right" vertical="center" wrapText="1"/>
    </xf>
    <xf numFmtId="182" fontId="18" fillId="0" borderId="55" xfId="5" applyNumberFormat="1" applyFont="1" applyBorder="1" applyAlignment="1">
      <alignment horizontal="right" vertical="center" wrapText="1"/>
    </xf>
    <xf numFmtId="182" fontId="18" fillId="0" borderId="19" xfId="5" applyNumberFormat="1" applyFont="1" applyBorder="1" applyAlignment="1">
      <alignment horizontal="right" vertical="center" wrapText="1"/>
    </xf>
    <xf numFmtId="175" fontId="18" fillId="0" borderId="34" xfId="5" applyNumberFormat="1" applyFont="1" applyBorder="1" applyAlignment="1">
      <alignment horizontal="right" vertical="center" wrapText="1"/>
    </xf>
    <xf numFmtId="175" fontId="18" fillId="0" borderId="35" xfId="5" applyNumberFormat="1" applyFont="1" applyBorder="1" applyAlignment="1">
      <alignment horizontal="right" vertical="center" wrapText="1"/>
    </xf>
    <xf numFmtId="175" fontId="18" fillId="0" borderId="55" xfId="5" applyNumberFormat="1" applyFont="1" applyBorder="1" applyAlignment="1">
      <alignment horizontal="right" vertical="center" wrapText="1"/>
    </xf>
    <xf numFmtId="175" fontId="18" fillId="0" borderId="19" xfId="5" applyNumberFormat="1" applyFont="1" applyBorder="1" applyAlignment="1">
      <alignment horizontal="right" vertical="center" wrapText="1"/>
    </xf>
    <xf numFmtId="4" fontId="18" fillId="0" borderId="37" xfId="5" applyNumberFormat="1" applyFont="1" applyBorder="1" applyAlignment="1">
      <alignment horizontal="right" vertical="center" wrapText="1"/>
    </xf>
    <xf numFmtId="4" fontId="18" fillId="0" borderId="42" xfId="5" applyNumberFormat="1" applyFont="1" applyBorder="1" applyAlignment="1">
      <alignment horizontal="right" vertical="center" wrapText="1"/>
    </xf>
    <xf numFmtId="175" fontId="21" fillId="0" borderId="34" xfId="5" applyNumberFormat="1" applyFont="1" applyBorder="1" applyAlignment="1">
      <alignment horizontal="right" vertical="center" wrapText="1"/>
    </xf>
    <xf numFmtId="175" fontId="21" fillId="0" borderId="35" xfId="5" applyNumberFormat="1" applyFont="1" applyBorder="1" applyAlignment="1">
      <alignment horizontal="right" vertical="center" wrapText="1"/>
    </xf>
    <xf numFmtId="175" fontId="21" fillId="0" borderId="55" xfId="5" applyNumberFormat="1" applyFont="1" applyBorder="1" applyAlignment="1">
      <alignment horizontal="right" vertical="center" wrapText="1"/>
    </xf>
    <xf numFmtId="175" fontId="21" fillId="0" borderId="19" xfId="5" applyNumberFormat="1" applyFont="1" applyBorder="1" applyAlignment="1">
      <alignment horizontal="right" vertical="center" wrapText="1"/>
    </xf>
    <xf numFmtId="0" fontId="21" fillId="0" borderId="29" xfId="5" applyFont="1" applyBorder="1" applyAlignment="1">
      <alignment horizontal="justify" vertical="center" wrapText="1"/>
    </xf>
    <xf numFmtId="0" fontId="21" fillId="0" borderId="20" xfId="5" applyFont="1" applyBorder="1" applyAlignment="1">
      <alignment horizontal="justify" vertical="center" wrapText="1"/>
    </xf>
    <xf numFmtId="173" fontId="21" fillId="0" borderId="29" xfId="5" applyNumberFormat="1" applyFont="1" applyBorder="1" applyAlignment="1">
      <alignment horizontal="right" vertical="center" wrapText="1"/>
    </xf>
    <xf numFmtId="173" fontId="21" fillId="0" borderId="20" xfId="5" applyNumberFormat="1" applyFont="1" applyBorder="1" applyAlignment="1">
      <alignment horizontal="right" vertical="center" wrapText="1"/>
    </xf>
    <xf numFmtId="175" fontId="21" fillId="0" borderId="31" xfId="5" applyNumberFormat="1" applyFont="1" applyBorder="1" applyAlignment="1">
      <alignment horizontal="right" vertical="center" wrapText="1"/>
    </xf>
    <xf numFmtId="175" fontId="21" fillId="0" borderId="21" xfId="5" applyNumberFormat="1" applyFont="1" applyBorder="1" applyAlignment="1">
      <alignment horizontal="right" vertical="center" wrapText="1"/>
    </xf>
    <xf numFmtId="0" fontId="21" fillId="0" borderId="34" xfId="5" applyFont="1" applyBorder="1" applyAlignment="1">
      <alignment horizontal="justify" vertical="center" wrapText="1"/>
    </xf>
    <xf numFmtId="0" fontId="21" fillId="0" borderId="36" xfId="5" applyFont="1" applyBorder="1" applyAlignment="1">
      <alignment horizontal="justify" vertical="center" wrapText="1"/>
    </xf>
    <xf numFmtId="0" fontId="21" fillId="0" borderId="35" xfId="5" applyFont="1" applyBorder="1" applyAlignment="1">
      <alignment horizontal="justify" vertical="center" wrapText="1"/>
    </xf>
    <xf numFmtId="0" fontId="21" fillId="0" borderId="55" xfId="5" applyFont="1" applyBorder="1" applyAlignment="1">
      <alignment horizontal="justify" vertical="center" wrapText="1"/>
    </xf>
    <xf numFmtId="0" fontId="21" fillId="0" borderId="43" xfId="5" applyFont="1" applyBorder="1" applyAlignment="1">
      <alignment horizontal="justify" vertical="center" wrapText="1"/>
    </xf>
    <xf numFmtId="0" fontId="21" fillId="0" borderId="19" xfId="5" applyFont="1" applyBorder="1" applyAlignment="1">
      <alignment horizontal="justify" vertical="center" wrapText="1"/>
    </xf>
    <xf numFmtId="182" fontId="21" fillId="0" borderId="34" xfId="5" applyNumberFormat="1" applyFont="1" applyBorder="1" applyAlignment="1">
      <alignment horizontal="right" vertical="center" wrapText="1"/>
    </xf>
    <xf numFmtId="182" fontId="21" fillId="0" borderId="35" xfId="5" applyNumberFormat="1" applyFont="1" applyBorder="1" applyAlignment="1">
      <alignment horizontal="right" vertical="center" wrapText="1"/>
    </xf>
    <xf numFmtId="182" fontId="21" fillId="0" borderId="55" xfId="5" applyNumberFormat="1" applyFont="1" applyBorder="1" applyAlignment="1">
      <alignment horizontal="right" vertical="center" wrapText="1"/>
    </xf>
    <xf numFmtId="182" fontId="21" fillId="0" borderId="19" xfId="5" applyNumberFormat="1" applyFont="1" applyBorder="1" applyAlignment="1">
      <alignment horizontal="right" vertical="center" wrapText="1"/>
    </xf>
    <xf numFmtId="0" fontId="21" fillId="0" borderId="31" xfId="5" applyFont="1" applyBorder="1" applyAlignment="1">
      <alignment horizontal="justify" vertical="center" wrapText="1"/>
    </xf>
    <xf numFmtId="0" fontId="21" fillId="0" borderId="32" xfId="5" applyFont="1" applyBorder="1" applyAlignment="1">
      <alignment horizontal="justify" vertical="center" wrapText="1"/>
    </xf>
    <xf numFmtId="0" fontId="21" fillId="0" borderId="21" xfId="5" applyFont="1" applyBorder="1" applyAlignment="1">
      <alignment horizontal="justify" vertical="center" wrapText="1"/>
    </xf>
    <xf numFmtId="0" fontId="12" fillId="0" borderId="31" xfId="5" applyFont="1" applyBorder="1" applyAlignment="1">
      <alignment horizontal="justify" vertical="center" wrapText="1"/>
    </xf>
    <xf numFmtId="0" fontId="12" fillId="0" borderId="32" xfId="5" applyFont="1" applyBorder="1" applyAlignment="1">
      <alignment horizontal="justify" vertical="center" wrapText="1"/>
    </xf>
    <xf numFmtId="0" fontId="12" fillId="0" borderId="21" xfId="5" applyFont="1" applyBorder="1" applyAlignment="1">
      <alignment horizontal="justify" vertical="center" wrapText="1"/>
    </xf>
    <xf numFmtId="0" fontId="20" fillId="0" borderId="31" xfId="5" applyFont="1" applyBorder="1" applyAlignment="1">
      <alignment horizontal="justify" vertical="center" wrapText="1"/>
    </xf>
    <xf numFmtId="0" fontId="20" fillId="0" borderId="32" xfId="5" applyFont="1" applyBorder="1" applyAlignment="1">
      <alignment horizontal="justify" vertical="center" wrapText="1"/>
    </xf>
    <xf numFmtId="0" fontId="20" fillId="0" borderId="21" xfId="5" applyFont="1" applyBorder="1" applyAlignment="1">
      <alignment horizontal="justify" vertical="center" wrapText="1"/>
    </xf>
    <xf numFmtId="182" fontId="20" fillId="0" borderId="31" xfId="5" applyNumberFormat="1" applyFont="1" applyBorder="1" applyAlignment="1">
      <alignment horizontal="right" vertical="center" wrapText="1"/>
    </xf>
    <xf numFmtId="182" fontId="20" fillId="0" borderId="21" xfId="5" applyNumberFormat="1" applyFont="1" applyBorder="1" applyAlignment="1">
      <alignment horizontal="right" vertical="center" wrapText="1"/>
    </xf>
    <xf numFmtId="175" fontId="20" fillId="0" borderId="31" xfId="5" applyNumberFormat="1" applyFont="1" applyBorder="1" applyAlignment="1">
      <alignment horizontal="right" vertical="center" wrapText="1"/>
    </xf>
    <xf numFmtId="175" fontId="20" fillId="0" borderId="21" xfId="5" applyNumberFormat="1" applyFont="1" applyBorder="1" applyAlignment="1">
      <alignment horizontal="right" vertical="center" wrapText="1"/>
    </xf>
    <xf numFmtId="0" fontId="20" fillId="0" borderId="71" xfId="5" applyFont="1" applyBorder="1" applyAlignment="1">
      <alignment horizontal="justify" vertical="center" wrapText="1"/>
    </xf>
    <xf numFmtId="0" fontId="44" fillId="0" borderId="21" xfId="1" applyBorder="1" applyAlignment="1">
      <alignment horizontal="right" vertical="center" wrapText="1"/>
    </xf>
    <xf numFmtId="4" fontId="18" fillId="0" borderId="70" xfId="5" applyNumberFormat="1" applyFont="1" applyBorder="1" applyAlignment="1">
      <alignment horizontal="right" vertical="center" wrapText="1"/>
    </xf>
    <xf numFmtId="0" fontId="18" fillId="0" borderId="67" xfId="5" applyFont="1" applyBorder="1" applyAlignment="1">
      <alignment horizontal="center" vertical="center" wrapText="1"/>
    </xf>
    <xf numFmtId="0" fontId="18" fillId="0" borderId="66" xfId="5" applyFont="1" applyBorder="1" applyAlignment="1">
      <alignment horizontal="center" vertical="center" wrapText="1"/>
    </xf>
    <xf numFmtId="0" fontId="18" fillId="0" borderId="68" xfId="5" applyFont="1" applyBorder="1" applyAlignment="1">
      <alignment vertical="center" wrapText="1"/>
    </xf>
    <xf numFmtId="0" fontId="18" fillId="0" borderId="69" xfId="5" applyFont="1" applyBorder="1" applyAlignment="1">
      <alignment vertical="center" wrapText="1"/>
    </xf>
    <xf numFmtId="0" fontId="18" fillId="0" borderId="61" xfId="5" applyFont="1" applyBorder="1" applyAlignment="1">
      <alignment vertical="center" wrapText="1"/>
    </xf>
    <xf numFmtId="173" fontId="18" fillId="0" borderId="63" xfId="5" applyNumberFormat="1" applyFont="1" applyBorder="1" applyAlignment="1">
      <alignment horizontal="right" vertical="center" wrapText="1"/>
    </xf>
    <xf numFmtId="182" fontId="18" fillId="0" borderId="60" xfId="5" applyNumberFormat="1" applyFont="1" applyBorder="1" applyAlignment="1">
      <alignment horizontal="right" vertical="center" wrapText="1"/>
    </xf>
    <xf numFmtId="182" fontId="18" fillId="0" borderId="61" xfId="5" applyNumberFormat="1" applyFont="1" applyBorder="1" applyAlignment="1">
      <alignment horizontal="right" vertical="center" wrapText="1"/>
    </xf>
    <xf numFmtId="175" fontId="18" fillId="0" borderId="60" xfId="5" applyNumberFormat="1" applyFont="1" applyBorder="1" applyAlignment="1">
      <alignment horizontal="right" vertical="center" wrapText="1"/>
    </xf>
    <xf numFmtId="175" fontId="18" fillId="0" borderId="61" xfId="5" applyNumberFormat="1" applyFont="1" applyBorder="1" applyAlignment="1">
      <alignment horizontal="right" vertical="center" wrapText="1"/>
    </xf>
    <xf numFmtId="4" fontId="18" fillId="0" borderId="60" xfId="5" applyNumberFormat="1" applyFont="1" applyBorder="1" applyAlignment="1">
      <alignment horizontal="center" vertical="center" wrapText="1"/>
    </xf>
    <xf numFmtId="4" fontId="18" fillId="0" borderId="61" xfId="5" applyNumberFormat="1" applyFont="1" applyBorder="1" applyAlignment="1">
      <alignment horizontal="center" vertical="center" wrapText="1"/>
    </xf>
    <xf numFmtId="0" fontId="18" fillId="0" borderId="64" xfId="5" applyFont="1" applyBorder="1" applyAlignment="1">
      <alignment horizontal="center" vertical="center" wrapText="1"/>
    </xf>
    <xf numFmtId="0" fontId="18" fillId="0" borderId="65" xfId="5" applyFont="1" applyBorder="1" applyAlignment="1">
      <alignment horizontal="center" vertical="center" wrapText="1"/>
    </xf>
    <xf numFmtId="0" fontId="18" fillId="0" borderId="25" xfId="5" applyFont="1" applyBorder="1" applyAlignment="1">
      <alignment horizontal="center" vertical="center" wrapText="1"/>
    </xf>
    <xf numFmtId="0" fontId="18" fillId="0" borderId="64" xfId="5" applyFont="1" applyBorder="1" applyAlignment="1">
      <alignment horizontal="right" vertical="center" wrapText="1"/>
    </xf>
    <xf numFmtId="0" fontId="18" fillId="0" borderId="25" xfId="5" applyFont="1" applyBorder="1" applyAlignment="1">
      <alignment horizontal="right" vertical="center" wrapText="1"/>
    </xf>
    <xf numFmtId="0" fontId="16" fillId="0" borderId="0" xfId="5" applyFont="1" applyAlignment="1">
      <alignment vertical="center" wrapText="1"/>
    </xf>
    <xf numFmtId="0" fontId="17" fillId="0" borderId="0" xfId="5" applyFont="1" applyAlignment="1">
      <alignment horizontal="center" vertical="center" wrapText="1"/>
    </xf>
    <xf numFmtId="0" fontId="18" fillId="0" borderId="23" xfId="5" applyFont="1" applyBorder="1" applyAlignment="1">
      <alignment horizontal="center" vertical="center" wrapText="1"/>
    </xf>
    <xf numFmtId="0" fontId="19" fillId="0" borderId="23" xfId="5" applyFont="1" applyBorder="1" applyAlignment="1">
      <alignment horizontal="right" vertical="center" wrapText="1"/>
    </xf>
    <xf numFmtId="0" fontId="19" fillId="0" borderId="23" xfId="5" applyFont="1" applyBorder="1" applyAlignment="1">
      <alignment horizontal="center" vertical="center" wrapText="1"/>
    </xf>
    <xf numFmtId="0" fontId="12" fillId="0" borderId="23" xfId="5" applyFont="1" applyBorder="1" applyAlignment="1">
      <alignment horizontal="right" vertical="center" wrapText="1"/>
    </xf>
    <xf numFmtId="4" fontId="0" fillId="0" borderId="21" xfId="0" applyNumberFormat="1" applyBorder="1" applyAlignment="1">
      <alignment horizontal="center" vertical="center" wrapText="1"/>
    </xf>
    <xf numFmtId="0" fontId="32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2" fillId="0" borderId="8" xfId="2" applyNumberFormat="1" applyFont="1" applyFill="1" applyBorder="1" applyAlignment="1" applyProtection="1">
      <alignment horizontal="justify" vertical="justify" wrapText="1"/>
      <protection hidden="1"/>
    </xf>
    <xf numFmtId="175" fontId="28" fillId="0" borderId="12" xfId="2" applyNumberFormat="1" applyFont="1" applyFill="1" applyBorder="1" applyAlignment="1" applyProtection="1">
      <alignment horizontal="justify" vertical="justify" wrapText="1"/>
      <protection hidden="1"/>
    </xf>
    <xf numFmtId="175" fontId="28" fillId="0" borderId="77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8" xfId="2" applyNumberFormat="1" applyFont="1" applyFill="1" applyBorder="1" applyAlignment="1" applyProtection="1">
      <alignment horizontal="justify" vertical="justify" wrapText="1"/>
      <protection hidden="1"/>
    </xf>
    <xf numFmtId="175" fontId="34" fillId="0" borderId="12" xfId="2" applyNumberFormat="1" applyFont="1" applyFill="1" applyBorder="1" applyAlignment="1" applyProtection="1">
      <alignment horizontal="justify" vertical="justify" wrapText="1"/>
      <protection hidden="1"/>
    </xf>
    <xf numFmtId="175" fontId="34" fillId="0" borderId="77" xfId="2" applyNumberFormat="1" applyFont="1" applyFill="1" applyBorder="1" applyAlignment="1" applyProtection="1">
      <alignment horizontal="justify" vertical="justify" wrapText="1"/>
      <protection hidden="1"/>
    </xf>
    <xf numFmtId="0" fontId="31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1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25" fillId="0" borderId="0" xfId="1" applyFont="1" applyAlignment="1">
      <alignment horizontal="center" wrapText="1"/>
    </xf>
    <xf numFmtId="0" fontId="28" fillId="0" borderId="31" xfId="2" applyNumberFormat="1" applyFont="1" applyFill="1" applyBorder="1" applyAlignment="1" applyProtection="1">
      <alignment horizontal="center" vertical="justify"/>
      <protection hidden="1"/>
    </xf>
    <xf numFmtId="0" fontId="28" fillId="0" borderId="32" xfId="2" applyNumberFormat="1" applyFont="1" applyFill="1" applyBorder="1" applyAlignment="1" applyProtection="1">
      <alignment horizontal="center" vertical="justify"/>
      <protection hidden="1"/>
    </xf>
    <xf numFmtId="0" fontId="28" fillId="0" borderId="46" xfId="2" applyNumberFormat="1" applyFont="1" applyFill="1" applyBorder="1" applyAlignment="1" applyProtection="1">
      <alignment horizontal="center" vertical="justify"/>
      <protection hidden="1"/>
    </xf>
    <xf numFmtId="175" fontId="28" fillId="0" borderId="75" xfId="2" applyNumberFormat="1" applyFont="1" applyFill="1" applyBorder="1" applyAlignment="1" applyProtection="1">
      <alignment horizontal="justify" vertical="justify" wrapText="1"/>
      <protection hidden="1"/>
    </xf>
    <xf numFmtId="175" fontId="28" fillId="0" borderId="76" xfId="2" applyNumberFormat="1" applyFont="1" applyFill="1" applyBorder="1" applyAlignment="1" applyProtection="1">
      <alignment horizontal="justify" vertical="justify" wrapText="1"/>
      <protection hidden="1"/>
    </xf>
    <xf numFmtId="175" fontId="31" fillId="0" borderId="12" xfId="2" applyNumberFormat="1" applyFont="1" applyFill="1" applyBorder="1" applyAlignment="1" applyProtection="1">
      <alignment horizontal="justify" vertical="justify" wrapText="1"/>
      <protection hidden="1"/>
    </xf>
    <xf numFmtId="175" fontId="31" fillId="0" borderId="77" xfId="2" applyNumberFormat="1" applyFont="1" applyFill="1" applyBorder="1" applyAlignment="1" applyProtection="1">
      <alignment horizontal="justify" vertical="justify" wrapText="1"/>
      <protection hidden="1"/>
    </xf>
    <xf numFmtId="0" fontId="16" fillId="0" borderId="0" xfId="1" applyFont="1" applyAlignment="1">
      <alignment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4" xfId="4"/>
    <cellStyle name="Обычный 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esktop/&#1041;&#1102;&#1076;&#1078;&#1077;&#1090;%202018/&#1089;&#1077;&#1089;&#1089;&#1080;&#1103;%2017.10.2018/&#1087;&#1088;&#1080;&#1083;&#1086;&#1078;&#1077;&#1085;&#1080;&#1077;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16.42578125" customWidth="1"/>
    <col min="4" max="4" width="0.140625" customWidth="1"/>
    <col min="5" max="5" width="15.85546875" hidden="1" customWidth="1"/>
    <col min="6" max="6" width="14.42578125" customWidth="1"/>
    <col min="7" max="7" width="14.140625" customWidth="1"/>
  </cols>
  <sheetData>
    <row r="1" spans="1:7" ht="24" customHeight="1" x14ac:dyDescent="0.2">
      <c r="C1" s="291" t="s">
        <v>245</v>
      </c>
      <c r="D1" s="292"/>
      <c r="E1" s="292"/>
      <c r="F1" s="292"/>
    </row>
    <row r="2" spans="1:7" ht="54.75" customHeight="1" x14ac:dyDescent="0.2">
      <c r="C2" s="292"/>
      <c r="D2" s="292"/>
      <c r="E2" s="292"/>
      <c r="F2" s="292"/>
    </row>
    <row r="3" spans="1:7" ht="18.75" x14ac:dyDescent="0.3">
      <c r="C3" s="1"/>
      <c r="D3" s="1"/>
      <c r="E3" s="1"/>
    </row>
    <row r="4" spans="1:7" ht="18.75" x14ac:dyDescent="0.3">
      <c r="C4" s="2"/>
      <c r="D4" s="1"/>
      <c r="E4" s="1"/>
    </row>
    <row r="6" spans="1:7" ht="18.75" x14ac:dyDescent="0.3">
      <c r="A6" s="288" t="s">
        <v>66</v>
      </c>
      <c r="B6" s="289"/>
      <c r="C6" s="289"/>
      <c r="D6" s="289"/>
      <c r="E6" s="289"/>
    </row>
    <row r="7" spans="1:7" ht="18.75" x14ac:dyDescent="0.3">
      <c r="A7" s="290" t="s">
        <v>246</v>
      </c>
      <c r="B7" s="290"/>
      <c r="C7" s="290"/>
      <c r="D7" s="290"/>
      <c r="E7" s="290"/>
    </row>
    <row r="8" spans="1:7" ht="18.75" x14ac:dyDescent="0.3">
      <c r="A8" s="3"/>
      <c r="E8" s="4" t="s">
        <v>0</v>
      </c>
      <c r="F8" t="s">
        <v>127</v>
      </c>
    </row>
    <row r="9" spans="1:7" ht="150" x14ac:dyDescent="0.3">
      <c r="A9" s="5" t="s">
        <v>1</v>
      </c>
      <c r="B9" s="5" t="s">
        <v>2</v>
      </c>
      <c r="C9" s="71">
        <v>2020</v>
      </c>
      <c r="D9" s="5" t="s">
        <v>62</v>
      </c>
      <c r="E9" s="5" t="s">
        <v>67</v>
      </c>
      <c r="F9" s="255">
        <v>2021</v>
      </c>
      <c r="G9" s="44">
        <v>2022</v>
      </c>
    </row>
    <row r="10" spans="1:7" ht="56.25" x14ac:dyDescent="0.3">
      <c r="A10" s="5" t="s">
        <v>3</v>
      </c>
      <c r="B10" s="6" t="s">
        <v>4</v>
      </c>
      <c r="C10" s="7">
        <v>0</v>
      </c>
      <c r="D10" s="52">
        <v>0</v>
      </c>
      <c r="E10" s="52">
        <v>0</v>
      </c>
      <c r="F10" s="53">
        <v>0</v>
      </c>
      <c r="G10" s="51">
        <v>0</v>
      </c>
    </row>
    <row r="11" spans="1:7" ht="37.5" x14ac:dyDescent="0.3">
      <c r="A11" s="8" t="s">
        <v>5</v>
      </c>
      <c r="B11" s="9" t="s">
        <v>6</v>
      </c>
      <c r="C11" s="52">
        <v>0</v>
      </c>
      <c r="D11" s="52" t="e">
        <f>D12+D16</f>
        <v>#REF!</v>
      </c>
      <c r="E11" s="52" t="e">
        <f>E12+E16</f>
        <v>#REF!</v>
      </c>
      <c r="F11" s="53">
        <v>0</v>
      </c>
      <c r="G11" s="46">
        <v>0</v>
      </c>
    </row>
    <row r="12" spans="1:7" ht="18.75" x14ac:dyDescent="0.3">
      <c r="A12" s="8" t="s">
        <v>7</v>
      </c>
      <c r="B12" s="9" t="s">
        <v>8</v>
      </c>
      <c r="C12" s="281">
        <f>C13</f>
        <v>-5273180</v>
      </c>
      <c r="D12" s="281" t="e">
        <f t="shared" ref="D12:E14" si="0">D13</f>
        <v>#REF!</v>
      </c>
      <c r="E12" s="281" t="e">
        <f t="shared" si="0"/>
        <v>#REF!</v>
      </c>
      <c r="F12" s="282">
        <f t="shared" ref="F12:G14" si="1">F13</f>
        <v>-4258640</v>
      </c>
      <c r="G12" s="283">
        <f t="shared" si="1"/>
        <v>-4320155</v>
      </c>
    </row>
    <row r="13" spans="1:7" ht="37.5" x14ac:dyDescent="0.3">
      <c r="A13" s="8" t="s">
        <v>9</v>
      </c>
      <c r="B13" s="9" t="s">
        <v>10</v>
      </c>
      <c r="C13" s="281">
        <f>C14</f>
        <v>-5273180</v>
      </c>
      <c r="D13" s="281" t="e">
        <f t="shared" si="0"/>
        <v>#REF!</v>
      </c>
      <c r="E13" s="281" t="e">
        <f t="shared" si="0"/>
        <v>#REF!</v>
      </c>
      <c r="F13" s="282">
        <f t="shared" si="1"/>
        <v>-4258640</v>
      </c>
      <c r="G13" s="283">
        <f t="shared" si="1"/>
        <v>-4320155</v>
      </c>
    </row>
    <row r="14" spans="1:7" ht="37.5" x14ac:dyDescent="0.3">
      <c r="A14" s="8" t="s">
        <v>11</v>
      </c>
      <c r="B14" s="9" t="s">
        <v>12</v>
      </c>
      <c r="C14" s="281">
        <f>C15</f>
        <v>-5273180</v>
      </c>
      <c r="D14" s="284" t="e">
        <f t="shared" si="0"/>
        <v>#REF!</v>
      </c>
      <c r="E14" s="284" t="e">
        <f t="shared" si="0"/>
        <v>#REF!</v>
      </c>
      <c r="F14" s="282">
        <f t="shared" si="1"/>
        <v>-4258640</v>
      </c>
      <c r="G14" s="283">
        <f t="shared" si="1"/>
        <v>-4320155</v>
      </c>
    </row>
    <row r="15" spans="1:7" ht="37.5" x14ac:dyDescent="0.3">
      <c r="A15" s="8" t="s">
        <v>13</v>
      </c>
      <c r="B15" s="9" t="s">
        <v>14</v>
      </c>
      <c r="C15" s="281">
        <f>-'Приложение 5'!C11</f>
        <v>-5273180</v>
      </c>
      <c r="D15" s="281" t="e">
        <f>-#REF!</f>
        <v>#REF!</v>
      </c>
      <c r="E15" s="281" t="e">
        <f>-#REF!</f>
        <v>#REF!</v>
      </c>
      <c r="F15" s="282">
        <f>-'Приложение 5'!D11</f>
        <v>-4258640</v>
      </c>
      <c r="G15" s="283">
        <f>-'Приложение 5'!E11</f>
        <v>-4320155</v>
      </c>
    </row>
    <row r="16" spans="1:7" ht="18.75" x14ac:dyDescent="0.3">
      <c r="A16" s="8" t="s">
        <v>15</v>
      </c>
      <c r="B16" s="9" t="s">
        <v>16</v>
      </c>
      <c r="C16" s="281">
        <f>C17</f>
        <v>5273180</v>
      </c>
      <c r="D16" s="281" t="e">
        <f t="shared" ref="D16:E18" si="2">D17</f>
        <v>#REF!</v>
      </c>
      <c r="E16" s="281" t="e">
        <f t="shared" si="2"/>
        <v>#REF!</v>
      </c>
      <c r="F16" s="285">
        <f t="shared" ref="F16:G18" si="3">F17</f>
        <v>4258640</v>
      </c>
      <c r="G16" s="26">
        <f t="shared" si="3"/>
        <v>4320155</v>
      </c>
    </row>
    <row r="17" spans="1:7" ht="37.5" x14ac:dyDescent="0.3">
      <c r="A17" s="8" t="s">
        <v>17</v>
      </c>
      <c r="B17" s="9" t="s">
        <v>18</v>
      </c>
      <c r="C17" s="284">
        <f>C18</f>
        <v>5273180</v>
      </c>
      <c r="D17" s="281" t="e">
        <f t="shared" si="2"/>
        <v>#REF!</v>
      </c>
      <c r="E17" s="281" t="e">
        <f t="shared" si="2"/>
        <v>#REF!</v>
      </c>
      <c r="F17" s="285">
        <f t="shared" si="3"/>
        <v>4258640</v>
      </c>
      <c r="G17" s="26">
        <f t="shared" si="3"/>
        <v>4320155</v>
      </c>
    </row>
    <row r="18" spans="1:7" ht="37.5" x14ac:dyDescent="0.3">
      <c r="A18" s="8" t="s">
        <v>19</v>
      </c>
      <c r="B18" s="9" t="s">
        <v>20</v>
      </c>
      <c r="C18" s="281">
        <f>C19</f>
        <v>5273180</v>
      </c>
      <c r="D18" s="286" t="e">
        <f t="shared" si="2"/>
        <v>#REF!</v>
      </c>
      <c r="E18" s="286" t="e">
        <f t="shared" si="2"/>
        <v>#REF!</v>
      </c>
      <c r="F18" s="285">
        <f t="shared" si="3"/>
        <v>4258640</v>
      </c>
      <c r="G18" s="26">
        <f t="shared" si="3"/>
        <v>4320155</v>
      </c>
    </row>
    <row r="19" spans="1:7" ht="37.5" x14ac:dyDescent="0.3">
      <c r="A19" s="8" t="s">
        <v>21</v>
      </c>
      <c r="B19" s="9" t="s">
        <v>22</v>
      </c>
      <c r="C19" s="281">
        <f>'Приложение 6'!C31</f>
        <v>5273180</v>
      </c>
      <c r="D19" s="287" t="e">
        <f>'Приложение 6'!D31</f>
        <v>#REF!</v>
      </c>
      <c r="E19" s="287" t="e">
        <f>'Приложение 6'!E31</f>
        <v>#REF!</v>
      </c>
      <c r="F19" s="26">
        <f>'Приложение 6'!F31</f>
        <v>4258640</v>
      </c>
      <c r="G19" s="26">
        <f>'Приложение 6'!G31</f>
        <v>4320155</v>
      </c>
    </row>
    <row r="20" spans="1:7" ht="18.75" x14ac:dyDescent="0.3">
      <c r="A20" s="10"/>
      <c r="B20" s="11"/>
      <c r="C20" s="12"/>
      <c r="D20" s="12"/>
      <c r="E20" s="12"/>
    </row>
    <row r="21" spans="1:7" ht="18.75" x14ac:dyDescent="0.3">
      <c r="A21" s="10"/>
      <c r="B21" s="11"/>
      <c r="C21" s="12"/>
      <c r="D21" s="12"/>
      <c r="E21" s="13"/>
    </row>
    <row r="22" spans="1:7" ht="18.75" x14ac:dyDescent="0.3">
      <c r="A22" s="10"/>
      <c r="B22" s="11"/>
      <c r="C22" s="12"/>
      <c r="D22" s="12"/>
      <c r="E22" s="13"/>
    </row>
    <row r="23" spans="1:7" x14ac:dyDescent="0.2">
      <c r="C23" s="14"/>
      <c r="D23" s="14"/>
      <c r="E23" s="14"/>
    </row>
    <row r="24" spans="1:7" x14ac:dyDescent="0.2">
      <c r="C24" s="14"/>
      <c r="D24" s="14"/>
      <c r="E24" s="14"/>
    </row>
    <row r="25" spans="1:7" x14ac:dyDescent="0.2">
      <c r="C25" s="14"/>
      <c r="D25" s="14"/>
      <c r="E25" s="14"/>
    </row>
    <row r="26" spans="1:7" x14ac:dyDescent="0.2">
      <c r="C26" s="14"/>
      <c r="D26" s="14"/>
      <c r="E26" s="14"/>
    </row>
    <row r="27" spans="1:7" x14ac:dyDescent="0.2">
      <c r="C27" s="14"/>
      <c r="D27" s="14"/>
      <c r="E27" s="14"/>
    </row>
    <row r="28" spans="1:7" x14ac:dyDescent="0.2">
      <c r="C28" s="14"/>
      <c r="D28" s="14"/>
      <c r="E28" s="14"/>
    </row>
    <row r="29" spans="1:7" x14ac:dyDescent="0.2">
      <c r="C29" s="14"/>
      <c r="D29" s="14"/>
      <c r="E29" s="14"/>
    </row>
    <row r="30" spans="1:7" x14ac:dyDescent="0.2">
      <c r="C30" s="14"/>
      <c r="D30" s="14"/>
      <c r="E30" s="14"/>
    </row>
    <row r="31" spans="1:7" x14ac:dyDescent="0.2">
      <c r="C31" s="14"/>
      <c r="D31" s="14"/>
      <c r="E31" s="14"/>
    </row>
    <row r="32" spans="1:7" x14ac:dyDescent="0.2">
      <c r="C32" s="14"/>
      <c r="D32" s="14"/>
      <c r="E32" s="14"/>
    </row>
    <row r="33" spans="3:5" x14ac:dyDescent="0.2">
      <c r="C33" s="14"/>
      <c r="D33" s="14"/>
      <c r="E33" s="14"/>
    </row>
    <row r="34" spans="3:5" x14ac:dyDescent="0.2">
      <c r="C34" s="14"/>
      <c r="D34" s="14"/>
      <c r="E34" s="14"/>
    </row>
  </sheetData>
  <mergeCells count="3">
    <mergeCell ref="A6:E6"/>
    <mergeCell ref="A7:E7"/>
    <mergeCell ref="C1:F2"/>
  </mergeCells>
  <phoneticPr fontId="9" type="noConversion"/>
  <pageMargins left="0.78740157480314965" right="0.78740157480314965" top="0.78740157480314965" bottom="0.78740157480314965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0"/>
  <sheetViews>
    <sheetView zoomScaleNormal="100" workbookViewId="0">
      <selection activeCell="C20" sqref="C20"/>
    </sheetView>
  </sheetViews>
  <sheetFormatPr defaultRowHeight="15" x14ac:dyDescent="0.25"/>
  <cols>
    <col min="1" max="1" width="9.140625" style="72"/>
    <col min="2" max="2" width="16.42578125" style="72" customWidth="1"/>
    <col min="3" max="3" width="31.5703125" style="72" customWidth="1"/>
    <col min="4" max="4" width="57" style="72" customWidth="1"/>
    <col min="5" max="16384" width="9.140625" style="72"/>
  </cols>
  <sheetData>
    <row r="3" spans="2:4" ht="18.75" x14ac:dyDescent="0.25">
      <c r="B3" s="83"/>
    </row>
    <row r="4" spans="2:4" ht="18.75" x14ac:dyDescent="0.25">
      <c r="B4" s="83"/>
    </row>
    <row r="5" spans="2:4" ht="18.75" x14ac:dyDescent="0.25">
      <c r="B5" s="83"/>
    </row>
    <row r="6" spans="2:4" ht="18.75" x14ac:dyDescent="0.25">
      <c r="B6" s="83" t="s">
        <v>132</v>
      </c>
      <c r="D6" s="295" t="s">
        <v>249</v>
      </c>
    </row>
    <row r="7" spans="2:4" ht="18.75" customHeight="1" x14ac:dyDescent="0.25">
      <c r="B7" s="83"/>
      <c r="D7" s="296"/>
    </row>
    <row r="8" spans="2:4" ht="18.75" x14ac:dyDescent="0.25">
      <c r="B8" s="83"/>
      <c r="D8" s="296"/>
    </row>
    <row r="9" spans="2:4" ht="18.75" x14ac:dyDescent="0.25">
      <c r="B9" s="83"/>
    </row>
    <row r="10" spans="2:4" ht="48" customHeight="1" x14ac:dyDescent="0.25">
      <c r="B10" s="293" t="s">
        <v>247</v>
      </c>
      <c r="C10" s="294"/>
      <c r="D10" s="294"/>
    </row>
    <row r="11" spans="2:4" ht="19.5" thickBot="1" x14ac:dyDescent="0.3">
      <c r="B11" s="82"/>
    </row>
    <row r="12" spans="2:4" ht="19.5" thickBot="1" x14ac:dyDescent="0.3">
      <c r="B12" s="81" t="s">
        <v>131</v>
      </c>
      <c r="C12" s="80" t="s">
        <v>130</v>
      </c>
      <c r="D12" s="80" t="s">
        <v>75</v>
      </c>
    </row>
    <row r="13" spans="2:4" ht="36" customHeight="1" thickBot="1" x14ac:dyDescent="0.3">
      <c r="B13" s="79" t="s">
        <v>129</v>
      </c>
      <c r="C13" s="78">
        <v>124</v>
      </c>
      <c r="D13" s="77" t="s">
        <v>133</v>
      </c>
    </row>
    <row r="14" spans="2:4" ht="18.75" x14ac:dyDescent="0.25">
      <c r="B14" s="76"/>
    </row>
    <row r="15" spans="2:4" ht="18.75" x14ac:dyDescent="0.25">
      <c r="B15" s="75"/>
    </row>
    <row r="16" spans="2:4" ht="18.75" x14ac:dyDescent="0.25">
      <c r="B16" s="74"/>
    </row>
    <row r="17" spans="2:2" ht="18.75" x14ac:dyDescent="0.25">
      <c r="B17" s="74"/>
    </row>
    <row r="18" spans="2:2" ht="18.75" x14ac:dyDescent="0.25">
      <c r="B18" s="74"/>
    </row>
    <row r="19" spans="2:2" ht="15.75" x14ac:dyDescent="0.25">
      <c r="B19" s="73"/>
    </row>
    <row r="20" spans="2:2" ht="15.75" x14ac:dyDescent="0.25">
      <c r="B20" s="73"/>
    </row>
  </sheetData>
  <mergeCells count="2">
    <mergeCell ref="B10:D10"/>
    <mergeCell ref="D6:D8"/>
  </mergeCells>
  <phoneticPr fontId="9" type="noConversion"/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7"/>
  <sheetViews>
    <sheetView topLeftCell="A22" zoomScale="80" zoomScaleNormal="80" workbookViewId="0">
      <selection activeCell="D30" sqref="D30"/>
    </sheetView>
  </sheetViews>
  <sheetFormatPr defaultRowHeight="15" x14ac:dyDescent="0.25"/>
  <cols>
    <col min="1" max="1" width="9.140625" style="72"/>
    <col min="2" max="2" width="29.85546875" style="72" customWidth="1"/>
    <col min="3" max="3" width="26.42578125" style="72" customWidth="1"/>
    <col min="4" max="4" width="71.42578125" style="72" customWidth="1"/>
    <col min="5" max="16384" width="9.140625" style="72"/>
  </cols>
  <sheetData>
    <row r="1" spans="2:4" ht="15.75" x14ac:dyDescent="0.25">
      <c r="B1" s="84" t="s">
        <v>134</v>
      </c>
    </row>
    <row r="2" spans="2:4" ht="18.75" x14ac:dyDescent="0.25">
      <c r="B2" s="83"/>
      <c r="D2" s="303" t="s">
        <v>248</v>
      </c>
    </row>
    <row r="3" spans="2:4" ht="18.75" x14ac:dyDescent="0.25">
      <c r="B3" s="83"/>
      <c r="D3" s="303"/>
    </row>
    <row r="4" spans="2:4" x14ac:dyDescent="0.25">
      <c r="B4" s="293" t="s">
        <v>135</v>
      </c>
      <c r="C4" s="294"/>
      <c r="D4" s="294"/>
    </row>
    <row r="5" spans="2:4" ht="27" customHeight="1" x14ac:dyDescent="0.25">
      <c r="B5" s="294"/>
      <c r="C5" s="294"/>
      <c r="D5" s="294"/>
    </row>
    <row r="6" spans="2:4" ht="16.5" thickBot="1" x14ac:dyDescent="0.3">
      <c r="B6" s="73"/>
    </row>
    <row r="7" spans="2:4" ht="16.5" thickBot="1" x14ac:dyDescent="0.3">
      <c r="B7" s="85" t="s">
        <v>130</v>
      </c>
      <c r="C7" s="86" t="s">
        <v>1</v>
      </c>
      <c r="D7" s="86" t="s">
        <v>75</v>
      </c>
    </row>
    <row r="8" spans="2:4" ht="33.75" customHeight="1" thickBot="1" x14ac:dyDescent="0.3">
      <c r="B8" s="87">
        <v>124</v>
      </c>
      <c r="C8" s="88" t="s">
        <v>136</v>
      </c>
      <c r="D8" s="89" t="s">
        <v>133</v>
      </c>
    </row>
    <row r="9" spans="2:4" ht="77.25" customHeight="1" thickBot="1" x14ac:dyDescent="0.3">
      <c r="B9" s="87">
        <f>B8</f>
        <v>124</v>
      </c>
      <c r="C9" s="90" t="s">
        <v>137</v>
      </c>
      <c r="D9" s="90" t="s">
        <v>138</v>
      </c>
    </row>
    <row r="10" spans="2:4" ht="67.5" customHeight="1" thickBot="1" x14ac:dyDescent="0.3">
      <c r="B10" s="87">
        <f>B9</f>
        <v>124</v>
      </c>
      <c r="C10" s="90" t="s">
        <v>139</v>
      </c>
      <c r="D10" s="90" t="s">
        <v>250</v>
      </c>
    </row>
    <row r="11" spans="2:4" ht="95.25" customHeight="1" thickBot="1" x14ac:dyDescent="0.3">
      <c r="B11" s="87">
        <f>B10</f>
        <v>124</v>
      </c>
      <c r="C11" s="90" t="s">
        <v>140</v>
      </c>
      <c r="D11" s="90" t="s">
        <v>251</v>
      </c>
    </row>
    <row r="12" spans="2:4" ht="81.75" customHeight="1" thickBot="1" x14ac:dyDescent="0.3">
      <c r="B12" s="87">
        <f>B11</f>
        <v>124</v>
      </c>
      <c r="C12" s="90" t="s">
        <v>141</v>
      </c>
      <c r="D12" s="90" t="s">
        <v>252</v>
      </c>
    </row>
    <row r="13" spans="2:4" ht="85.5" hidden="1" customHeight="1" thickBot="1" x14ac:dyDescent="0.3">
      <c r="B13" s="87">
        <v>137</v>
      </c>
      <c r="C13" s="90" t="s">
        <v>142</v>
      </c>
      <c r="D13" s="90" t="s">
        <v>143</v>
      </c>
    </row>
    <row r="14" spans="2:4" ht="409.5" hidden="1" customHeight="1" x14ac:dyDescent="0.25">
      <c r="B14" s="297">
        <v>137</v>
      </c>
      <c r="C14" s="301" t="s">
        <v>144</v>
      </c>
      <c r="D14" s="301" t="s">
        <v>145</v>
      </c>
    </row>
    <row r="15" spans="2:4" ht="15.75" hidden="1" thickBot="1" x14ac:dyDescent="0.3">
      <c r="B15" s="298"/>
      <c r="C15" s="302"/>
      <c r="D15" s="302"/>
    </row>
    <row r="16" spans="2:4" ht="97.5" customHeight="1" thickBot="1" x14ac:dyDescent="0.3">
      <c r="B16" s="87">
        <f>B12</f>
        <v>124</v>
      </c>
      <c r="C16" s="90" t="s">
        <v>146</v>
      </c>
      <c r="D16" s="90" t="s">
        <v>253</v>
      </c>
    </row>
    <row r="17" spans="2:4" ht="39" customHeight="1" thickBot="1" x14ac:dyDescent="0.3">
      <c r="B17" s="87">
        <f t="shared" ref="B17:B27" si="0">B16</f>
        <v>124</v>
      </c>
      <c r="C17" s="90" t="s">
        <v>147</v>
      </c>
      <c r="D17" s="90" t="s">
        <v>254</v>
      </c>
    </row>
    <row r="18" spans="2:4" ht="33" customHeight="1" thickBot="1" x14ac:dyDescent="0.3">
      <c r="B18" s="87">
        <f t="shared" si="0"/>
        <v>124</v>
      </c>
      <c r="C18" s="90" t="s">
        <v>148</v>
      </c>
      <c r="D18" s="90" t="s">
        <v>255</v>
      </c>
    </row>
    <row r="19" spans="2:4" ht="35.25" customHeight="1" thickBot="1" x14ac:dyDescent="0.3">
      <c r="B19" s="87">
        <f t="shared" si="0"/>
        <v>124</v>
      </c>
      <c r="C19" s="88" t="s">
        <v>149</v>
      </c>
      <c r="D19" s="90" t="s">
        <v>256</v>
      </c>
    </row>
    <row r="20" spans="2:4" ht="30.75" customHeight="1" thickBot="1" x14ac:dyDescent="0.3">
      <c r="B20" s="87">
        <f t="shared" si="0"/>
        <v>124</v>
      </c>
      <c r="C20" s="88" t="s">
        <v>150</v>
      </c>
      <c r="D20" s="90" t="s">
        <v>257</v>
      </c>
    </row>
    <row r="21" spans="2:4" ht="33" customHeight="1" thickBot="1" x14ac:dyDescent="0.3">
      <c r="B21" s="87">
        <f t="shared" si="0"/>
        <v>124</v>
      </c>
      <c r="C21" s="88" t="s">
        <v>151</v>
      </c>
      <c r="D21" s="90" t="s">
        <v>258</v>
      </c>
    </row>
    <row r="22" spans="2:4" ht="20.25" customHeight="1" thickBot="1" x14ac:dyDescent="0.3">
      <c r="B22" s="87">
        <f t="shared" si="0"/>
        <v>124</v>
      </c>
      <c r="C22" s="88" t="s">
        <v>152</v>
      </c>
      <c r="D22" s="90" t="s">
        <v>153</v>
      </c>
    </row>
    <row r="23" spans="2:4" ht="33.75" customHeight="1" thickBot="1" x14ac:dyDescent="0.3">
      <c r="B23" s="87">
        <f t="shared" si="0"/>
        <v>124</v>
      </c>
      <c r="C23" s="88" t="s">
        <v>301</v>
      </c>
      <c r="D23" s="90" t="s">
        <v>121</v>
      </c>
    </row>
    <row r="24" spans="2:4" ht="31.5" customHeight="1" thickBot="1" x14ac:dyDescent="0.3">
      <c r="B24" s="87">
        <f t="shared" si="0"/>
        <v>124</v>
      </c>
      <c r="C24" s="88" t="s">
        <v>302</v>
      </c>
      <c r="D24" s="90" t="s">
        <v>122</v>
      </c>
    </row>
    <row r="25" spans="2:4" ht="33.75" customHeight="1" thickBot="1" x14ac:dyDescent="0.3">
      <c r="B25" s="87">
        <f t="shared" si="0"/>
        <v>124</v>
      </c>
      <c r="C25" s="88" t="s">
        <v>303</v>
      </c>
      <c r="D25" s="90" t="s">
        <v>154</v>
      </c>
    </row>
    <row r="26" spans="2:4" ht="45.75" customHeight="1" thickBot="1" x14ac:dyDescent="0.3">
      <c r="B26" s="87">
        <f t="shared" si="0"/>
        <v>124</v>
      </c>
      <c r="C26" s="88" t="s">
        <v>304</v>
      </c>
      <c r="D26" s="90" t="s">
        <v>259</v>
      </c>
    </row>
    <row r="27" spans="2:4" ht="35.25" customHeight="1" x14ac:dyDescent="0.25">
      <c r="B27" s="297">
        <f t="shared" si="0"/>
        <v>124</v>
      </c>
      <c r="C27" s="299" t="s">
        <v>305</v>
      </c>
      <c r="D27" s="301" t="s">
        <v>263</v>
      </c>
    </row>
    <row r="28" spans="2:4" ht="27.75" customHeight="1" thickBot="1" x14ac:dyDescent="0.3">
      <c r="B28" s="298"/>
      <c r="C28" s="300"/>
      <c r="D28" s="302"/>
    </row>
    <row r="29" spans="2:4" ht="19.5" customHeight="1" thickBot="1" x14ac:dyDescent="0.3">
      <c r="B29" s="87">
        <f>B27</f>
        <v>124</v>
      </c>
      <c r="C29" s="88" t="s">
        <v>306</v>
      </c>
      <c r="D29" s="90" t="s">
        <v>260</v>
      </c>
    </row>
    <row r="30" spans="2:4" ht="67.5" customHeight="1" thickBot="1" x14ac:dyDescent="0.3">
      <c r="B30" s="87">
        <f>B29</f>
        <v>124</v>
      </c>
      <c r="C30" s="88" t="s">
        <v>155</v>
      </c>
      <c r="D30" s="90" t="s">
        <v>156</v>
      </c>
    </row>
    <row r="31" spans="2:4" ht="15.75" x14ac:dyDescent="0.25">
      <c r="B31" s="73"/>
    </row>
    <row r="32" spans="2:4" ht="15.75" x14ac:dyDescent="0.25">
      <c r="B32" s="73"/>
    </row>
    <row r="33" spans="2:2" ht="15.75" x14ac:dyDescent="0.25">
      <c r="B33" s="73"/>
    </row>
    <row r="34" spans="2:2" ht="15.75" x14ac:dyDescent="0.25">
      <c r="B34" s="73"/>
    </row>
    <row r="35" spans="2:2" ht="15.75" x14ac:dyDescent="0.25">
      <c r="B35" s="73"/>
    </row>
    <row r="36" spans="2:2" ht="15.75" x14ac:dyDescent="0.25">
      <c r="B36" s="73"/>
    </row>
    <row r="37" spans="2:2" ht="15.75" x14ac:dyDescent="0.25">
      <c r="B37" s="91"/>
    </row>
  </sheetData>
  <mergeCells count="8">
    <mergeCell ref="B27:B28"/>
    <mergeCell ref="C27:C28"/>
    <mergeCell ref="D27:D28"/>
    <mergeCell ref="D2:D3"/>
    <mergeCell ref="B4:D5"/>
    <mergeCell ref="B14:B15"/>
    <mergeCell ref="C14:C15"/>
    <mergeCell ref="D14:D15"/>
  </mergeCells>
  <phoneticPr fontId="9" type="noConversion"/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0"/>
  <sheetViews>
    <sheetView topLeftCell="A4" workbookViewId="0">
      <selection activeCell="D4" sqref="D4:D5"/>
    </sheetView>
  </sheetViews>
  <sheetFormatPr defaultRowHeight="15" x14ac:dyDescent="0.25"/>
  <cols>
    <col min="1" max="1" width="9.140625" style="72"/>
    <col min="2" max="2" width="15.7109375" style="72" customWidth="1"/>
    <col min="3" max="3" width="35.5703125" style="72" customWidth="1"/>
    <col min="4" max="4" width="38.5703125" style="72" customWidth="1"/>
    <col min="5" max="16384" width="9.140625" style="72"/>
  </cols>
  <sheetData>
    <row r="1" spans="2:4" ht="15.75" x14ac:dyDescent="0.25">
      <c r="B1" s="92" t="s">
        <v>157</v>
      </c>
      <c r="D1" s="304" t="s">
        <v>307</v>
      </c>
    </row>
    <row r="2" spans="2:4" ht="30.75" customHeight="1" x14ac:dyDescent="0.25">
      <c r="B2" s="92"/>
      <c r="D2" s="304"/>
    </row>
    <row r="3" spans="2:4" ht="42" customHeight="1" thickBot="1" x14ac:dyDescent="0.3">
      <c r="B3" s="293" t="s">
        <v>158</v>
      </c>
      <c r="C3" s="294"/>
      <c r="D3" s="294"/>
    </row>
    <row r="4" spans="2:4" ht="110.25" customHeight="1" x14ac:dyDescent="0.25">
      <c r="B4" s="305" t="s">
        <v>130</v>
      </c>
      <c r="C4" s="305" t="s">
        <v>159</v>
      </c>
      <c r="D4" s="305" t="s">
        <v>75</v>
      </c>
    </row>
    <row r="5" spans="2:4" ht="15.75" thickBot="1" x14ac:dyDescent="0.3">
      <c r="B5" s="306"/>
      <c r="C5" s="306"/>
      <c r="D5" s="306"/>
    </row>
    <row r="6" spans="2:4" ht="34.5" customHeight="1" thickBot="1" x14ac:dyDescent="0.3">
      <c r="B6" s="79">
        <v>124</v>
      </c>
      <c r="C6" s="93" t="s">
        <v>160</v>
      </c>
      <c r="D6" s="90" t="s">
        <v>133</v>
      </c>
    </row>
    <row r="7" spans="2:4" ht="45.75" customHeight="1" thickBot="1" x14ac:dyDescent="0.3">
      <c r="B7" s="79">
        <f t="shared" ref="B7:B16" si="0">B6</f>
        <v>124</v>
      </c>
      <c r="C7" s="93" t="s">
        <v>161</v>
      </c>
      <c r="D7" s="256" t="s">
        <v>162</v>
      </c>
    </row>
    <row r="8" spans="2:4" ht="41.25" customHeight="1" thickBot="1" x14ac:dyDescent="0.3">
      <c r="B8" s="79">
        <f t="shared" si="0"/>
        <v>124</v>
      </c>
      <c r="C8" s="93" t="s">
        <v>163</v>
      </c>
      <c r="D8" s="256" t="s">
        <v>6</v>
      </c>
    </row>
    <row r="9" spans="2:4" ht="39" customHeight="1" thickBot="1" x14ac:dyDescent="0.3">
      <c r="B9" s="79">
        <f t="shared" si="0"/>
        <v>124</v>
      </c>
      <c r="C9" s="93" t="s">
        <v>164</v>
      </c>
      <c r="D9" s="256" t="s">
        <v>165</v>
      </c>
    </row>
    <row r="10" spans="2:4" ht="36.75" customHeight="1" thickBot="1" x14ac:dyDescent="0.3">
      <c r="B10" s="79">
        <f t="shared" si="0"/>
        <v>124</v>
      </c>
      <c r="C10" s="93" t="s">
        <v>166</v>
      </c>
      <c r="D10" s="256" t="s">
        <v>167</v>
      </c>
    </row>
    <row r="11" spans="2:4" ht="39" customHeight="1" thickBot="1" x14ac:dyDescent="0.3">
      <c r="B11" s="79">
        <f t="shared" si="0"/>
        <v>124</v>
      </c>
      <c r="C11" s="93" t="s">
        <v>168</v>
      </c>
      <c r="D11" s="256" t="s">
        <v>169</v>
      </c>
    </row>
    <row r="12" spans="2:4" ht="38.25" customHeight="1" thickBot="1" x14ac:dyDescent="0.3">
      <c r="B12" s="79">
        <f t="shared" si="0"/>
        <v>124</v>
      </c>
      <c r="C12" s="93" t="s">
        <v>170</v>
      </c>
      <c r="D12" s="256" t="s">
        <v>171</v>
      </c>
    </row>
    <row r="13" spans="2:4" ht="40.5" customHeight="1" thickBot="1" x14ac:dyDescent="0.3">
      <c r="B13" s="79">
        <f t="shared" si="0"/>
        <v>124</v>
      </c>
      <c r="C13" s="93" t="s">
        <v>172</v>
      </c>
      <c r="D13" s="256" t="s">
        <v>16</v>
      </c>
    </row>
    <row r="14" spans="2:4" ht="34.5" customHeight="1" thickBot="1" x14ac:dyDescent="0.3">
      <c r="B14" s="79">
        <f t="shared" si="0"/>
        <v>124</v>
      </c>
      <c r="C14" s="93" t="s">
        <v>173</v>
      </c>
      <c r="D14" s="256" t="s">
        <v>18</v>
      </c>
    </row>
    <row r="15" spans="2:4" ht="38.25" customHeight="1" thickBot="1" x14ac:dyDescent="0.3">
      <c r="B15" s="79">
        <f t="shared" si="0"/>
        <v>124</v>
      </c>
      <c r="C15" s="93" t="s">
        <v>174</v>
      </c>
      <c r="D15" s="256" t="s">
        <v>175</v>
      </c>
    </row>
    <row r="16" spans="2:4" ht="38.25" customHeight="1" thickBot="1" x14ac:dyDescent="0.3">
      <c r="B16" s="79">
        <f t="shared" si="0"/>
        <v>124</v>
      </c>
      <c r="C16" s="93" t="s">
        <v>176</v>
      </c>
      <c r="D16" s="256" t="s">
        <v>177</v>
      </c>
    </row>
    <row r="17" spans="2:2" ht="18.75" x14ac:dyDescent="0.25">
      <c r="B17" s="74"/>
    </row>
    <row r="18" spans="2:2" ht="15.75" x14ac:dyDescent="0.25">
      <c r="B18" s="91"/>
    </row>
    <row r="19" spans="2:2" ht="15.75" x14ac:dyDescent="0.25">
      <c r="B19" s="92"/>
    </row>
    <row r="20" spans="2:2" ht="15.75" x14ac:dyDescent="0.25">
      <c r="B20" s="91"/>
    </row>
  </sheetData>
  <mergeCells count="5">
    <mergeCell ref="D1:D2"/>
    <mergeCell ref="B3:D3"/>
    <mergeCell ref="B4:B5"/>
    <mergeCell ref="C4:C5"/>
    <mergeCell ref="D4:D5"/>
  </mergeCells>
  <phoneticPr fontId="9" type="noConversion"/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Normal="100" workbookViewId="0">
      <selection activeCell="E9" sqref="E9"/>
    </sheetView>
  </sheetViews>
  <sheetFormatPr defaultRowHeight="12.75" x14ac:dyDescent="0.2"/>
  <cols>
    <col min="1" max="1" width="49.140625" customWidth="1"/>
    <col min="2" max="2" width="33.85546875" customWidth="1"/>
    <col min="3" max="3" width="15.28515625" customWidth="1"/>
    <col min="4" max="4" width="15.5703125" customWidth="1"/>
    <col min="5" max="5" width="18" customWidth="1"/>
  </cols>
  <sheetData>
    <row r="1" spans="1:5" x14ac:dyDescent="0.2">
      <c r="A1" s="54"/>
      <c r="B1" s="54"/>
      <c r="C1" s="54"/>
      <c r="D1" s="54"/>
      <c r="E1" s="55" t="s">
        <v>72</v>
      </c>
    </row>
    <row r="2" spans="1:5" x14ac:dyDescent="0.2">
      <c r="A2" s="54"/>
      <c r="B2" s="54"/>
      <c r="C2" s="54"/>
      <c r="D2" s="54"/>
      <c r="E2" s="55" t="s">
        <v>73</v>
      </c>
    </row>
    <row r="3" spans="1:5" x14ac:dyDescent="0.2">
      <c r="A3" s="54"/>
      <c r="B3" s="54"/>
      <c r="C3" s="54"/>
      <c r="D3" s="54"/>
      <c r="E3" s="55" t="s">
        <v>74</v>
      </c>
    </row>
    <row r="4" spans="1:5" x14ac:dyDescent="0.2">
      <c r="A4" s="54"/>
      <c r="B4" s="54"/>
      <c r="C4" s="54"/>
      <c r="D4" s="54"/>
      <c r="E4" s="55" t="s">
        <v>308</v>
      </c>
    </row>
    <row r="5" spans="1:5" x14ac:dyDescent="0.2">
      <c r="A5" s="54"/>
      <c r="B5" s="54"/>
      <c r="C5" s="54"/>
      <c r="D5" s="54"/>
      <c r="E5" s="54"/>
    </row>
    <row r="6" spans="1:5" ht="27" customHeight="1" x14ac:dyDescent="0.2">
      <c r="A6" s="307" t="s">
        <v>261</v>
      </c>
      <c r="B6" s="307"/>
      <c r="C6" s="307"/>
      <c r="D6" s="307"/>
      <c r="E6" s="307"/>
    </row>
    <row r="7" spans="1:5" x14ac:dyDescent="0.2">
      <c r="A7" s="54"/>
      <c r="B7" s="54"/>
      <c r="C7" s="54"/>
      <c r="D7" s="54"/>
      <c r="E7" s="54"/>
    </row>
    <row r="8" spans="1:5" ht="13.5" thickBot="1" x14ac:dyDescent="0.25">
      <c r="A8" s="54"/>
      <c r="B8" s="54"/>
      <c r="C8" s="54"/>
      <c r="D8" s="54"/>
      <c r="E8" s="56" t="s">
        <v>0</v>
      </c>
    </row>
    <row r="9" spans="1:5" ht="48" customHeight="1" x14ac:dyDescent="0.2">
      <c r="A9" s="57" t="s">
        <v>75</v>
      </c>
      <c r="B9" s="58" t="s">
        <v>76</v>
      </c>
      <c r="C9" s="58">
        <v>2020</v>
      </c>
      <c r="D9" s="58">
        <v>2021</v>
      </c>
      <c r="E9" s="59">
        <v>2022</v>
      </c>
    </row>
    <row r="10" spans="1:5" x14ac:dyDescent="0.2">
      <c r="A10" s="60" t="s">
        <v>77</v>
      </c>
      <c r="B10" s="61" t="s">
        <v>78</v>
      </c>
      <c r="C10" s="61" t="s">
        <v>79</v>
      </c>
      <c r="D10" s="61" t="s">
        <v>79</v>
      </c>
      <c r="E10" s="62" t="s">
        <v>79</v>
      </c>
    </row>
    <row r="11" spans="1:5" ht="27.75" customHeight="1" x14ac:dyDescent="0.2">
      <c r="A11" s="63" t="s">
        <v>80</v>
      </c>
      <c r="B11" s="64" t="s">
        <v>81</v>
      </c>
      <c r="C11" s="67">
        <f>C12+C44</f>
        <v>5273180</v>
      </c>
      <c r="D11" s="67">
        <f>D12+D44</f>
        <v>4258640</v>
      </c>
      <c r="E11" s="67">
        <f>E12+E44</f>
        <v>4320155</v>
      </c>
    </row>
    <row r="12" spans="1:5" ht="15.75" customHeight="1" x14ac:dyDescent="0.2">
      <c r="A12" s="65" t="s">
        <v>82</v>
      </c>
      <c r="B12" s="66" t="s">
        <v>83</v>
      </c>
      <c r="C12" s="67">
        <f>C13+C18+C28+C36</f>
        <v>1632000</v>
      </c>
      <c r="D12" s="67">
        <f>D13+D18+D28+D36</f>
        <v>1709000</v>
      </c>
      <c r="E12" s="67">
        <f>E13+E18+E28+E36</f>
        <v>1818000</v>
      </c>
    </row>
    <row r="13" spans="1:5" ht="15" customHeight="1" x14ac:dyDescent="0.2">
      <c r="A13" s="65" t="s">
        <v>84</v>
      </c>
      <c r="B13" s="66" t="s">
        <v>85</v>
      </c>
      <c r="C13" s="68">
        <f>C14</f>
        <v>254000</v>
      </c>
      <c r="D13" s="68">
        <f>D14</f>
        <v>259000</v>
      </c>
      <c r="E13" s="68">
        <f>E14</f>
        <v>265000</v>
      </c>
    </row>
    <row r="14" spans="1:5" ht="12" customHeight="1" x14ac:dyDescent="0.2">
      <c r="A14" s="65" t="s">
        <v>86</v>
      </c>
      <c r="B14" s="66" t="s">
        <v>87</v>
      </c>
      <c r="C14" s="68">
        <f>C15+C17</f>
        <v>254000</v>
      </c>
      <c r="D14" s="68">
        <f>D15+D17</f>
        <v>259000</v>
      </c>
      <c r="E14" s="68">
        <f>E15+E17</f>
        <v>265000</v>
      </c>
    </row>
    <row r="15" spans="1:5" ht="60.75" customHeight="1" x14ac:dyDescent="0.2">
      <c r="A15" s="65" t="s">
        <v>88</v>
      </c>
      <c r="B15" s="66" t="s">
        <v>89</v>
      </c>
      <c r="C15" s="68">
        <f>C16</f>
        <v>250000</v>
      </c>
      <c r="D15" s="68">
        <f>D16</f>
        <v>255000</v>
      </c>
      <c r="E15" s="68">
        <f>E16</f>
        <v>261000</v>
      </c>
    </row>
    <row r="16" spans="1:5" ht="61.5" customHeight="1" x14ac:dyDescent="0.2">
      <c r="A16" s="65" t="s">
        <v>88</v>
      </c>
      <c r="B16" s="260">
        <v>1.8210102010011002E+17</v>
      </c>
      <c r="C16" s="68">
        <v>250000</v>
      </c>
      <c r="D16" s="68">
        <v>255000</v>
      </c>
      <c r="E16" s="69">
        <v>261000</v>
      </c>
    </row>
    <row r="17" spans="1:5" ht="37.5" customHeight="1" x14ac:dyDescent="0.2">
      <c r="A17" s="65" t="s">
        <v>281</v>
      </c>
      <c r="B17" s="66" t="s">
        <v>282</v>
      </c>
      <c r="C17" s="68">
        <v>4000</v>
      </c>
      <c r="D17" s="68">
        <v>4000</v>
      </c>
      <c r="E17" s="68">
        <v>4000</v>
      </c>
    </row>
    <row r="18" spans="1:5" ht="32.25" customHeight="1" x14ac:dyDescent="0.2">
      <c r="A18" s="65" t="s">
        <v>90</v>
      </c>
      <c r="B18" s="66" t="s">
        <v>91</v>
      </c>
      <c r="C18" s="68">
        <f>C19</f>
        <v>501000</v>
      </c>
      <c r="D18" s="68">
        <f>D19</f>
        <v>534000</v>
      </c>
      <c r="E18" s="68">
        <f>E19</f>
        <v>597000</v>
      </c>
    </row>
    <row r="19" spans="1:5" ht="26.25" customHeight="1" x14ac:dyDescent="0.2">
      <c r="A19" s="65" t="s">
        <v>92</v>
      </c>
      <c r="B19" s="260" t="s">
        <v>93</v>
      </c>
      <c r="C19" s="68">
        <f>C20+C22+C25+C26</f>
        <v>501000</v>
      </c>
      <c r="D19" s="68">
        <f>D20+D22+D24+D26</f>
        <v>534000</v>
      </c>
      <c r="E19" s="68">
        <f>E20+E22+E24+E27</f>
        <v>597000</v>
      </c>
    </row>
    <row r="20" spans="1:5" ht="63" customHeight="1" x14ac:dyDescent="0.2">
      <c r="A20" s="65" t="s">
        <v>280</v>
      </c>
      <c r="B20" s="260">
        <v>1.001030223001E+17</v>
      </c>
      <c r="C20" s="68">
        <f>C21</f>
        <v>182000</v>
      </c>
      <c r="D20" s="68">
        <f>D21</f>
        <v>193000</v>
      </c>
      <c r="E20" s="68">
        <f>E21</f>
        <v>275000</v>
      </c>
    </row>
    <row r="21" spans="1:5" ht="86.25" customHeight="1" x14ac:dyDescent="0.2">
      <c r="A21" s="65" t="s">
        <v>279</v>
      </c>
      <c r="B21" s="260">
        <v>1.001030223101E+17</v>
      </c>
      <c r="C21" s="68">
        <v>182000</v>
      </c>
      <c r="D21" s="68">
        <v>193000</v>
      </c>
      <c r="E21" s="68">
        <v>275000</v>
      </c>
    </row>
    <row r="22" spans="1:5" ht="70.5" customHeight="1" x14ac:dyDescent="0.2">
      <c r="A22" s="65" t="s">
        <v>278</v>
      </c>
      <c r="B22" s="260">
        <v>1.001030224001E+17</v>
      </c>
      <c r="C22" s="68">
        <f>C23</f>
        <v>1000</v>
      </c>
      <c r="D22" s="68">
        <f>D23</f>
        <v>1000</v>
      </c>
      <c r="E22" s="69">
        <f>E23</f>
        <v>1000</v>
      </c>
    </row>
    <row r="23" spans="1:5" ht="92.25" customHeight="1" x14ac:dyDescent="0.2">
      <c r="A23" s="65" t="s">
        <v>277</v>
      </c>
      <c r="B23" s="260">
        <v>1.001030224101E+17</v>
      </c>
      <c r="C23" s="68">
        <v>1000</v>
      </c>
      <c r="D23" s="68">
        <v>1000</v>
      </c>
      <c r="E23" s="69">
        <v>1000</v>
      </c>
    </row>
    <row r="24" spans="1:5" ht="72.75" customHeight="1" x14ac:dyDescent="0.2">
      <c r="A24" s="65" t="s">
        <v>94</v>
      </c>
      <c r="B24" s="260">
        <v>1.0010302250009999E+19</v>
      </c>
      <c r="C24" s="68">
        <f>C25</f>
        <v>352000</v>
      </c>
      <c r="D24" s="68">
        <f>D25</f>
        <v>375000</v>
      </c>
      <c r="E24" s="69">
        <f>E25</f>
        <v>356000</v>
      </c>
    </row>
    <row r="25" spans="1:5" ht="93.75" customHeight="1" x14ac:dyDescent="0.2">
      <c r="A25" s="65" t="s">
        <v>276</v>
      </c>
      <c r="B25" s="260">
        <v>1.001030225101E+17</v>
      </c>
      <c r="C25" s="68">
        <v>352000</v>
      </c>
      <c r="D25" s="68">
        <v>375000</v>
      </c>
      <c r="E25" s="69">
        <v>356000</v>
      </c>
    </row>
    <row r="26" spans="1:5" ht="60.75" customHeight="1" x14ac:dyDescent="0.2">
      <c r="A26" s="65" t="s">
        <v>275</v>
      </c>
      <c r="B26" s="260">
        <v>1.001030226001E+17</v>
      </c>
      <c r="C26" s="68">
        <v>-34000</v>
      </c>
      <c r="D26" s="68">
        <v>-35000</v>
      </c>
      <c r="E26" s="69">
        <v>-35000</v>
      </c>
    </row>
    <row r="27" spans="1:5" ht="87.75" customHeight="1" x14ac:dyDescent="0.2">
      <c r="A27" s="65" t="s">
        <v>274</v>
      </c>
      <c r="B27" s="260">
        <v>1.001030226101E+17</v>
      </c>
      <c r="C27" s="68">
        <v>-34000</v>
      </c>
      <c r="D27" s="68">
        <v>-35000</v>
      </c>
      <c r="E27" s="69">
        <v>-35000</v>
      </c>
    </row>
    <row r="28" spans="1:5" ht="17.25" customHeight="1" x14ac:dyDescent="0.2">
      <c r="A28" s="65" t="s">
        <v>95</v>
      </c>
      <c r="B28" s="66" t="s">
        <v>96</v>
      </c>
      <c r="C28" s="68">
        <f>C31+C33</f>
        <v>33000</v>
      </c>
      <c r="D28" s="68">
        <f>D31+D33</f>
        <v>33000</v>
      </c>
      <c r="E28" s="68">
        <f>E31+E33</f>
        <v>33000</v>
      </c>
    </row>
    <row r="29" spans="1:5" ht="48.75" customHeight="1" x14ac:dyDescent="0.2">
      <c r="A29" s="65" t="s">
        <v>271</v>
      </c>
      <c r="B29" s="66" t="s">
        <v>128</v>
      </c>
      <c r="C29" s="68">
        <f t="shared" ref="C29:E31" si="0">C30</f>
        <v>1000</v>
      </c>
      <c r="D29" s="68">
        <f t="shared" si="0"/>
        <v>1000</v>
      </c>
      <c r="E29" s="68">
        <f t="shared" si="0"/>
        <v>1000</v>
      </c>
    </row>
    <row r="30" spans="1:5" ht="48.75" customHeight="1" x14ac:dyDescent="0.2">
      <c r="A30" s="65" t="s">
        <v>271</v>
      </c>
      <c r="B30" s="66" t="s">
        <v>273</v>
      </c>
      <c r="C30" s="68">
        <f t="shared" si="0"/>
        <v>1000</v>
      </c>
      <c r="D30" s="68">
        <f t="shared" si="0"/>
        <v>1000</v>
      </c>
      <c r="E30" s="68">
        <f t="shared" si="0"/>
        <v>1000</v>
      </c>
    </row>
    <row r="31" spans="1:5" ht="48.75" customHeight="1" x14ac:dyDescent="0.2">
      <c r="A31" s="65" t="s">
        <v>271</v>
      </c>
      <c r="B31" s="66" t="s">
        <v>272</v>
      </c>
      <c r="C31" s="68">
        <f t="shared" si="0"/>
        <v>1000</v>
      </c>
      <c r="D31" s="68">
        <f t="shared" si="0"/>
        <v>1000</v>
      </c>
      <c r="E31" s="68">
        <f t="shared" si="0"/>
        <v>1000</v>
      </c>
    </row>
    <row r="32" spans="1:5" ht="47.25" customHeight="1" x14ac:dyDescent="0.2">
      <c r="A32" s="65" t="s">
        <v>271</v>
      </c>
      <c r="B32" s="260">
        <v>1.8210501021011002E+17</v>
      </c>
      <c r="C32" s="68">
        <v>1000</v>
      </c>
      <c r="D32" s="68">
        <v>1000</v>
      </c>
      <c r="E32" s="68">
        <v>1000</v>
      </c>
    </row>
    <row r="33" spans="1:5" ht="18" customHeight="1" x14ac:dyDescent="0.2">
      <c r="A33" s="65" t="s">
        <v>97</v>
      </c>
      <c r="B33" s="66" t="s">
        <v>98</v>
      </c>
      <c r="C33" s="68">
        <f t="shared" ref="C33:E34" si="1">C34</f>
        <v>32000</v>
      </c>
      <c r="D33" s="68">
        <f t="shared" si="1"/>
        <v>32000</v>
      </c>
      <c r="E33" s="68">
        <f t="shared" si="1"/>
        <v>32000</v>
      </c>
    </row>
    <row r="34" spans="1:5" ht="18.75" customHeight="1" x14ac:dyDescent="0.2">
      <c r="A34" s="65" t="s">
        <v>97</v>
      </c>
      <c r="B34" s="66" t="s">
        <v>99</v>
      </c>
      <c r="C34" s="68">
        <f t="shared" si="1"/>
        <v>32000</v>
      </c>
      <c r="D34" s="68">
        <f t="shared" si="1"/>
        <v>32000</v>
      </c>
      <c r="E34" s="68">
        <f t="shared" si="1"/>
        <v>32000</v>
      </c>
    </row>
    <row r="35" spans="1:5" ht="17.25" customHeight="1" x14ac:dyDescent="0.2">
      <c r="A35" s="65" t="s">
        <v>100</v>
      </c>
      <c r="B35" s="260">
        <v>1.8210503010011002E+17</v>
      </c>
      <c r="C35" s="68">
        <v>32000</v>
      </c>
      <c r="D35" s="68">
        <v>32000</v>
      </c>
      <c r="E35" s="69">
        <v>32000</v>
      </c>
    </row>
    <row r="36" spans="1:5" ht="14.25" customHeight="1" x14ac:dyDescent="0.2">
      <c r="A36" s="65" t="s">
        <v>101</v>
      </c>
      <c r="B36" s="66" t="s">
        <v>102</v>
      </c>
      <c r="C36" s="68">
        <f>C37+C40</f>
        <v>844000</v>
      </c>
      <c r="D36" s="68">
        <f>D37+D40</f>
        <v>883000</v>
      </c>
      <c r="E36" s="68">
        <f>E37+E40</f>
        <v>923000</v>
      </c>
    </row>
    <row r="37" spans="1:5" ht="18" customHeight="1" x14ac:dyDescent="0.2">
      <c r="A37" s="65" t="s">
        <v>103</v>
      </c>
      <c r="B37" s="66" t="s">
        <v>104</v>
      </c>
      <c r="C37" s="68">
        <f t="shared" ref="C37:E38" si="2">C38</f>
        <v>41000</v>
      </c>
      <c r="D37" s="68">
        <f t="shared" si="2"/>
        <v>41000</v>
      </c>
      <c r="E37" s="68">
        <f t="shared" si="2"/>
        <v>41000</v>
      </c>
    </row>
    <row r="38" spans="1:5" ht="48.75" customHeight="1" x14ac:dyDescent="0.2">
      <c r="A38" s="65" t="s">
        <v>105</v>
      </c>
      <c r="B38" s="66" t="s">
        <v>106</v>
      </c>
      <c r="C38" s="68">
        <f t="shared" si="2"/>
        <v>41000</v>
      </c>
      <c r="D38" s="68">
        <f t="shared" si="2"/>
        <v>41000</v>
      </c>
      <c r="E38" s="68">
        <f t="shared" si="2"/>
        <v>41000</v>
      </c>
    </row>
    <row r="39" spans="1:5" ht="47.25" customHeight="1" x14ac:dyDescent="0.2">
      <c r="A39" s="65" t="s">
        <v>107</v>
      </c>
      <c r="B39" s="259">
        <v>1.8210601030100998E+17</v>
      </c>
      <c r="C39" s="68">
        <v>41000</v>
      </c>
      <c r="D39" s="68">
        <v>41000</v>
      </c>
      <c r="E39" s="69">
        <v>41000</v>
      </c>
    </row>
    <row r="40" spans="1:5" ht="13.5" customHeight="1" x14ac:dyDescent="0.2">
      <c r="A40" s="65" t="s">
        <v>108</v>
      </c>
      <c r="B40" s="66" t="s">
        <v>109</v>
      </c>
      <c r="C40" s="68">
        <f t="shared" ref="C40:E42" si="3">C41</f>
        <v>803000</v>
      </c>
      <c r="D40" s="68">
        <f t="shared" si="3"/>
        <v>842000</v>
      </c>
      <c r="E40" s="68">
        <f t="shared" si="3"/>
        <v>882000</v>
      </c>
    </row>
    <row r="41" spans="1:5" ht="13.5" customHeight="1" x14ac:dyDescent="0.2">
      <c r="A41" s="65" t="s">
        <v>110</v>
      </c>
      <c r="B41" s="66" t="s">
        <v>111</v>
      </c>
      <c r="C41" s="68">
        <f t="shared" si="3"/>
        <v>803000</v>
      </c>
      <c r="D41" s="68">
        <f t="shared" si="3"/>
        <v>842000</v>
      </c>
      <c r="E41" s="68">
        <f t="shared" si="3"/>
        <v>882000</v>
      </c>
    </row>
    <row r="42" spans="1:5" ht="45" customHeight="1" x14ac:dyDescent="0.2">
      <c r="A42" s="65" t="s">
        <v>112</v>
      </c>
      <c r="B42" s="66" t="s">
        <v>113</v>
      </c>
      <c r="C42" s="68">
        <f t="shared" si="3"/>
        <v>803000</v>
      </c>
      <c r="D42" s="68">
        <f t="shared" si="3"/>
        <v>842000</v>
      </c>
      <c r="E42" s="68">
        <f t="shared" si="3"/>
        <v>882000</v>
      </c>
    </row>
    <row r="43" spans="1:5" ht="71.25" customHeight="1" x14ac:dyDescent="0.2">
      <c r="A43" s="65" t="s">
        <v>114</v>
      </c>
      <c r="B43" s="258">
        <v>1.8210606043100998E+17</v>
      </c>
      <c r="C43" s="68">
        <v>803000</v>
      </c>
      <c r="D43" s="68">
        <v>842000</v>
      </c>
      <c r="E43" s="68">
        <v>882000</v>
      </c>
    </row>
    <row r="44" spans="1:5" ht="17.25" customHeight="1" x14ac:dyDescent="0.2">
      <c r="A44" s="65" t="s">
        <v>115</v>
      </c>
      <c r="B44" s="66" t="s">
        <v>116</v>
      </c>
      <c r="C44" s="67">
        <f>C45</f>
        <v>3641180</v>
      </c>
      <c r="D44" s="67">
        <f>D45</f>
        <v>2549640</v>
      </c>
      <c r="E44" s="67">
        <f>E45</f>
        <v>2502155</v>
      </c>
    </row>
    <row r="45" spans="1:5" ht="33.75" customHeight="1" x14ac:dyDescent="0.2">
      <c r="A45" s="65" t="s">
        <v>117</v>
      </c>
      <c r="B45" s="66" t="s">
        <v>118</v>
      </c>
      <c r="C45" s="68">
        <f>C46+C49+C53</f>
        <v>3641180</v>
      </c>
      <c r="D45" s="68">
        <f>D46+D49+D53</f>
        <v>2549640</v>
      </c>
      <c r="E45" s="68">
        <f>E46+E49+E53</f>
        <v>2502155</v>
      </c>
    </row>
    <row r="46" spans="1:5" ht="23.25" customHeight="1" x14ac:dyDescent="0.2">
      <c r="A46" s="65" t="s">
        <v>119</v>
      </c>
      <c r="B46" s="66" t="s">
        <v>270</v>
      </c>
      <c r="C46" s="70">
        <f t="shared" ref="C46:E47" si="4">C47</f>
        <v>2630000</v>
      </c>
      <c r="D46" s="68">
        <f t="shared" si="4"/>
        <v>2457000</v>
      </c>
      <c r="E46" s="68">
        <f t="shared" si="4"/>
        <v>2407000</v>
      </c>
    </row>
    <row r="47" spans="1:5" ht="22.5" customHeight="1" x14ac:dyDescent="0.2">
      <c r="A47" s="65" t="s">
        <v>120</v>
      </c>
      <c r="B47" s="66" t="s">
        <v>269</v>
      </c>
      <c r="C47" s="70">
        <f t="shared" si="4"/>
        <v>2630000</v>
      </c>
      <c r="D47" s="68">
        <f t="shared" si="4"/>
        <v>2457000</v>
      </c>
      <c r="E47" s="68">
        <f t="shared" si="4"/>
        <v>2407000</v>
      </c>
    </row>
    <row r="48" spans="1:5" ht="25.5" customHeight="1" x14ac:dyDescent="0.2">
      <c r="A48" s="65" t="s">
        <v>121</v>
      </c>
      <c r="B48" s="257">
        <v>1.24202150011E+17</v>
      </c>
      <c r="C48" s="70">
        <v>2630000</v>
      </c>
      <c r="D48" s="68">
        <v>2457000</v>
      </c>
      <c r="E48" s="69">
        <v>2407000</v>
      </c>
    </row>
    <row r="49" spans="1:5" ht="41.25" customHeight="1" x14ac:dyDescent="0.2">
      <c r="A49" s="65" t="s">
        <v>268</v>
      </c>
      <c r="B49" s="66" t="s">
        <v>266</v>
      </c>
      <c r="C49" s="68">
        <f>C50</f>
        <v>919000</v>
      </c>
      <c r="D49" s="68">
        <v>0</v>
      </c>
      <c r="E49" s="68">
        <v>0</v>
      </c>
    </row>
    <row r="50" spans="1:5" ht="21.75" customHeight="1" x14ac:dyDescent="0.2">
      <c r="A50" s="65" t="s">
        <v>265</v>
      </c>
      <c r="B50" s="257" t="s">
        <v>267</v>
      </c>
      <c r="C50" s="68">
        <f>C51</f>
        <v>919000</v>
      </c>
      <c r="D50" s="68">
        <v>0</v>
      </c>
      <c r="E50" s="68">
        <v>0</v>
      </c>
    </row>
    <row r="51" spans="1:5" ht="33" customHeight="1" x14ac:dyDescent="0.2">
      <c r="A51" s="65" t="s">
        <v>264</v>
      </c>
      <c r="B51" s="257">
        <v>1.24202299991E+17</v>
      </c>
      <c r="C51" s="68">
        <f>C52</f>
        <v>919000</v>
      </c>
      <c r="D51" s="68">
        <v>0</v>
      </c>
      <c r="E51" s="68">
        <v>0</v>
      </c>
    </row>
    <row r="52" spans="1:5" ht="53.25" customHeight="1" x14ac:dyDescent="0.2">
      <c r="A52" s="65" t="s">
        <v>263</v>
      </c>
      <c r="B52" s="257">
        <v>1.24202299991E+17</v>
      </c>
      <c r="C52" s="68">
        <v>919000</v>
      </c>
      <c r="D52" s="68">
        <v>0</v>
      </c>
      <c r="E52" s="68">
        <v>0</v>
      </c>
    </row>
    <row r="53" spans="1:5" ht="30.75" customHeight="1" x14ac:dyDescent="0.2">
      <c r="A53" s="65" t="s">
        <v>123</v>
      </c>
      <c r="B53" s="257">
        <v>2.02300000000001E+16</v>
      </c>
      <c r="C53" s="68">
        <f t="shared" ref="C53:E54" si="5">C54</f>
        <v>92180</v>
      </c>
      <c r="D53" s="68">
        <f t="shared" si="5"/>
        <v>92640</v>
      </c>
      <c r="E53" s="68">
        <f t="shared" si="5"/>
        <v>95155</v>
      </c>
    </row>
    <row r="54" spans="1:5" ht="36" customHeight="1" x14ac:dyDescent="0.2">
      <c r="A54" s="65" t="s">
        <v>124</v>
      </c>
      <c r="B54" s="66" t="s">
        <v>262</v>
      </c>
      <c r="C54" s="68">
        <f t="shared" si="5"/>
        <v>92180</v>
      </c>
      <c r="D54" s="68">
        <f t="shared" si="5"/>
        <v>92640</v>
      </c>
      <c r="E54" s="68">
        <f t="shared" si="5"/>
        <v>95155</v>
      </c>
    </row>
    <row r="55" spans="1:5" ht="48.75" customHeight="1" x14ac:dyDescent="0.2">
      <c r="A55" s="65" t="s">
        <v>125</v>
      </c>
      <c r="B55" s="257">
        <v>1.24202351181E+17</v>
      </c>
      <c r="C55" s="68">
        <v>92180</v>
      </c>
      <c r="D55" s="68">
        <v>92640</v>
      </c>
      <c r="E55" s="69">
        <v>95155</v>
      </c>
    </row>
  </sheetData>
  <mergeCells count="1">
    <mergeCell ref="A6:E6"/>
  </mergeCells>
  <phoneticPr fontId="9" type="noConversion"/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75" zoomScaleNormal="75" workbookViewId="0">
      <selection activeCell="J14" sqref="J14"/>
    </sheetView>
  </sheetViews>
  <sheetFormatPr defaultRowHeight="12.75" x14ac:dyDescent="0.2"/>
  <cols>
    <col min="1" max="1" width="11.140625" customWidth="1"/>
    <col min="2" max="2" width="72.140625" customWidth="1"/>
    <col min="3" max="3" width="16" customWidth="1"/>
    <col min="4" max="4" width="16" hidden="1" customWidth="1"/>
    <col min="5" max="5" width="15.85546875" hidden="1" customWidth="1"/>
    <col min="6" max="6" width="14.42578125" customWidth="1"/>
    <col min="7" max="7" width="18.42578125" customWidth="1"/>
  </cols>
  <sheetData>
    <row r="1" spans="1:7" ht="18.75" x14ac:dyDescent="0.3">
      <c r="B1" s="1" t="s">
        <v>23</v>
      </c>
      <c r="C1" s="1" t="s">
        <v>24</v>
      </c>
      <c r="D1" s="1"/>
      <c r="E1" s="1"/>
    </row>
    <row r="2" spans="1:7" ht="18.75" x14ac:dyDescent="0.3">
      <c r="B2" s="1" t="s">
        <v>25</v>
      </c>
      <c r="C2" s="1" t="s">
        <v>299</v>
      </c>
      <c r="D2" s="1"/>
      <c r="E2" s="1"/>
    </row>
    <row r="3" spans="1:7" ht="18.75" x14ac:dyDescent="0.3">
      <c r="B3" s="1"/>
      <c r="C3" s="1" t="s">
        <v>70</v>
      </c>
      <c r="D3" s="1"/>
      <c r="E3" s="1"/>
    </row>
    <row r="4" spans="1:7" ht="43.5" customHeight="1" x14ac:dyDescent="0.2">
      <c r="A4" s="308" t="s">
        <v>283</v>
      </c>
      <c r="B4" s="309"/>
      <c r="C4" s="309"/>
      <c r="D4" s="309"/>
      <c r="E4" s="309"/>
      <c r="F4" s="292"/>
      <c r="G4" s="292"/>
    </row>
    <row r="5" spans="1:7" ht="37.5" customHeight="1" x14ac:dyDescent="0.2">
      <c r="A5" s="310"/>
      <c r="B5" s="310"/>
      <c r="C5" s="310"/>
      <c r="D5" s="310"/>
      <c r="E5" s="310"/>
      <c r="F5" s="311"/>
      <c r="G5" s="311"/>
    </row>
    <row r="6" spans="1:7" ht="18.75" x14ac:dyDescent="0.3">
      <c r="A6" s="15" t="s">
        <v>64</v>
      </c>
      <c r="B6" s="16" t="s">
        <v>65</v>
      </c>
      <c r="C6" s="5">
        <v>2020</v>
      </c>
      <c r="D6" s="5" t="s">
        <v>68</v>
      </c>
      <c r="E6" s="5" t="s">
        <v>69</v>
      </c>
      <c r="F6" s="44">
        <v>2021</v>
      </c>
      <c r="G6" s="45">
        <v>2022</v>
      </c>
    </row>
    <row r="7" spans="1:7" ht="18.75" x14ac:dyDescent="0.3">
      <c r="A7" s="17" t="s">
        <v>26</v>
      </c>
      <c r="B7" s="18" t="s">
        <v>27</v>
      </c>
      <c r="C7" s="38">
        <f>C8+C9+C10+C14</f>
        <v>1844657</v>
      </c>
      <c r="D7" s="38" t="e">
        <f>D8+#REF!+D9+D10+#REF!</f>
        <v>#REF!</v>
      </c>
      <c r="E7" s="38" t="e">
        <f>E8+#REF!+E9+E10+#REF!</f>
        <v>#REF!</v>
      </c>
      <c r="F7" s="19">
        <f>F8+F9+F10+F14</f>
        <v>1811710</v>
      </c>
      <c r="G7" s="19">
        <f>G8+G9+G14</f>
        <v>1811710</v>
      </c>
    </row>
    <row r="8" spans="1:7" ht="37.5" x14ac:dyDescent="0.3">
      <c r="A8" s="20" t="s">
        <v>28</v>
      </c>
      <c r="B8" s="21" t="s">
        <v>29</v>
      </c>
      <c r="C8" s="22">
        <v>497000</v>
      </c>
      <c r="D8" s="22"/>
      <c r="E8" s="22"/>
      <c r="F8" s="46">
        <v>497000</v>
      </c>
      <c r="G8" s="47">
        <v>497000</v>
      </c>
    </row>
    <row r="9" spans="1:7" ht="75" x14ac:dyDescent="0.3">
      <c r="A9" s="20" t="s">
        <v>30</v>
      </c>
      <c r="B9" s="21" t="s">
        <v>31</v>
      </c>
      <c r="C9" s="22">
        <v>1330355</v>
      </c>
      <c r="D9" s="22"/>
      <c r="E9" s="22"/>
      <c r="F9" s="22">
        <v>1297408</v>
      </c>
      <c r="G9" s="47">
        <v>1314029</v>
      </c>
    </row>
    <row r="10" spans="1:7" ht="37.5" x14ac:dyDescent="0.3">
      <c r="A10" s="20" t="s">
        <v>242</v>
      </c>
      <c r="B10" s="21" t="s">
        <v>197</v>
      </c>
      <c r="C10" s="22">
        <v>16621</v>
      </c>
      <c r="D10" s="39"/>
      <c r="E10" s="39"/>
      <c r="F10" s="48">
        <v>16621</v>
      </c>
      <c r="G10" s="49">
        <v>16621</v>
      </c>
    </row>
    <row r="11" spans="1:7" ht="18.75" hidden="1" x14ac:dyDescent="0.3">
      <c r="A11" s="20" t="s">
        <v>57</v>
      </c>
      <c r="B11" s="23" t="s">
        <v>32</v>
      </c>
      <c r="C11" s="22"/>
      <c r="D11" s="22"/>
      <c r="E11" s="22"/>
      <c r="F11" s="48"/>
      <c r="G11" s="49"/>
    </row>
    <row r="12" spans="1:7" ht="18.75" hidden="1" x14ac:dyDescent="0.3">
      <c r="A12" s="17" t="s">
        <v>33</v>
      </c>
      <c r="B12" s="18" t="s">
        <v>34</v>
      </c>
      <c r="C12" s="19"/>
      <c r="D12" s="19"/>
      <c r="E12" s="19"/>
      <c r="F12" s="48"/>
      <c r="G12" s="49"/>
    </row>
    <row r="13" spans="1:7" ht="18.75" hidden="1" x14ac:dyDescent="0.3">
      <c r="A13" s="20" t="s">
        <v>35</v>
      </c>
      <c r="B13" s="23" t="s">
        <v>36</v>
      </c>
      <c r="C13" s="22"/>
      <c r="D13" s="40"/>
      <c r="E13" s="40"/>
      <c r="F13" s="48"/>
      <c r="G13" s="49"/>
    </row>
    <row r="14" spans="1:7" ht="18.75" x14ac:dyDescent="0.3">
      <c r="A14" s="20" t="s">
        <v>57</v>
      </c>
      <c r="B14" s="21" t="s">
        <v>32</v>
      </c>
      <c r="C14" s="22">
        <v>681</v>
      </c>
      <c r="D14" s="39"/>
      <c r="E14" s="39"/>
      <c r="F14" s="46">
        <v>681</v>
      </c>
      <c r="G14" s="46">
        <v>681</v>
      </c>
    </row>
    <row r="15" spans="1:7" s="37" customFormat="1" ht="18.75" x14ac:dyDescent="0.3">
      <c r="A15" s="36" t="s">
        <v>33</v>
      </c>
      <c r="B15" s="27" t="s">
        <v>34</v>
      </c>
      <c r="C15" s="19">
        <f>C16</f>
        <v>92180</v>
      </c>
      <c r="D15" s="38">
        <f>D16</f>
        <v>0</v>
      </c>
      <c r="E15" s="38">
        <f>E16</f>
        <v>0</v>
      </c>
      <c r="F15" s="44">
        <f>F16</f>
        <v>92640</v>
      </c>
      <c r="G15" s="45">
        <f>G16</f>
        <v>95155</v>
      </c>
    </row>
    <row r="16" spans="1:7" s="34" customFormat="1" ht="18.75" x14ac:dyDescent="0.3">
      <c r="A16" s="20" t="s">
        <v>35</v>
      </c>
      <c r="B16" s="35" t="s">
        <v>36</v>
      </c>
      <c r="C16" s="22">
        <v>92180</v>
      </c>
      <c r="D16" s="22"/>
      <c r="E16" s="22"/>
      <c r="F16" s="46">
        <v>92640</v>
      </c>
      <c r="G16" s="47">
        <v>95155</v>
      </c>
    </row>
    <row r="17" spans="1:7" ht="37.5" x14ac:dyDescent="0.3">
      <c r="A17" s="17" t="s">
        <v>37</v>
      </c>
      <c r="B17" s="24" t="s">
        <v>38</v>
      </c>
      <c r="C17" s="25">
        <f>C18+C19</f>
        <v>55000</v>
      </c>
      <c r="D17" s="25" t="e">
        <f>#REF!+D18</f>
        <v>#REF!</v>
      </c>
      <c r="E17" s="25" t="e">
        <f>#REF!+E18</f>
        <v>#REF!</v>
      </c>
      <c r="F17" s="44">
        <f>F18+F19</f>
        <v>55000</v>
      </c>
      <c r="G17" s="45">
        <f>G18+G19</f>
        <v>55000</v>
      </c>
    </row>
    <row r="18" spans="1:7" ht="18.75" x14ac:dyDescent="0.3">
      <c r="A18" s="20" t="s">
        <v>39</v>
      </c>
      <c r="B18" s="23" t="s">
        <v>40</v>
      </c>
      <c r="C18" s="26">
        <v>45000</v>
      </c>
      <c r="D18" s="26"/>
      <c r="E18" s="26"/>
      <c r="F18" s="46">
        <v>45000</v>
      </c>
      <c r="G18" s="47">
        <v>45000</v>
      </c>
    </row>
    <row r="19" spans="1:7" ht="37.5" x14ac:dyDescent="0.3">
      <c r="A19" s="20" t="s">
        <v>300</v>
      </c>
      <c r="B19" s="23" t="s">
        <v>293</v>
      </c>
      <c r="C19" s="26">
        <v>10000</v>
      </c>
      <c r="D19" s="26"/>
      <c r="E19" s="26"/>
      <c r="F19" s="46">
        <v>10000</v>
      </c>
      <c r="G19" s="47">
        <v>10000</v>
      </c>
    </row>
    <row r="20" spans="1:7" ht="18.75" x14ac:dyDescent="0.3">
      <c r="A20" s="17" t="s">
        <v>60</v>
      </c>
      <c r="B20" s="18" t="s">
        <v>58</v>
      </c>
      <c r="C20" s="25">
        <f>C21+C22</f>
        <v>1590000</v>
      </c>
      <c r="D20" s="25">
        <f>D21+D22</f>
        <v>0</v>
      </c>
      <c r="E20" s="25">
        <f>E21+E22</f>
        <v>0</v>
      </c>
      <c r="F20" s="44">
        <f>F21</f>
        <v>534000</v>
      </c>
      <c r="G20" s="45">
        <f>G21</f>
        <v>597000</v>
      </c>
    </row>
    <row r="21" spans="1:7" s="33" customFormat="1" ht="18.75" x14ac:dyDescent="0.3">
      <c r="A21" s="31" t="s">
        <v>63</v>
      </c>
      <c r="B21" s="32" t="s">
        <v>71</v>
      </c>
      <c r="C21" s="42">
        <v>1590000</v>
      </c>
      <c r="D21" s="42"/>
      <c r="E21" s="42"/>
      <c r="F21" s="46">
        <v>534000</v>
      </c>
      <c r="G21" s="47">
        <v>597000</v>
      </c>
    </row>
    <row r="22" spans="1:7" ht="18.75" x14ac:dyDescent="0.3">
      <c r="A22" s="31" t="s">
        <v>61</v>
      </c>
      <c r="B22" s="32" t="s">
        <v>59</v>
      </c>
      <c r="C22" s="26"/>
      <c r="D22" s="26"/>
      <c r="E22" s="26"/>
      <c r="F22" s="46"/>
      <c r="G22" s="47"/>
    </row>
    <row r="23" spans="1:7" ht="18.75" x14ac:dyDescent="0.3">
      <c r="A23" s="17" t="s">
        <v>41</v>
      </c>
      <c r="B23" s="18" t="s">
        <v>42</v>
      </c>
      <c r="C23" s="25">
        <f>C24</f>
        <v>205043</v>
      </c>
      <c r="D23" s="25">
        <f>D24</f>
        <v>0</v>
      </c>
      <c r="E23" s="25">
        <f>E24</f>
        <v>0</v>
      </c>
      <c r="F23" s="44">
        <f>F24</f>
        <v>278990</v>
      </c>
      <c r="G23" s="45">
        <f>G24</f>
        <v>274990</v>
      </c>
    </row>
    <row r="24" spans="1:7" ht="18.75" x14ac:dyDescent="0.3">
      <c r="A24" s="31" t="s">
        <v>43</v>
      </c>
      <c r="B24" s="32" t="s">
        <v>44</v>
      </c>
      <c r="C24" s="43">
        <v>205043</v>
      </c>
      <c r="D24" s="43"/>
      <c r="E24" s="43"/>
      <c r="F24" s="48">
        <v>278990</v>
      </c>
      <c r="G24" s="49">
        <v>274990</v>
      </c>
    </row>
    <row r="25" spans="1:7" ht="18.75" x14ac:dyDescent="0.3">
      <c r="A25" s="17" t="s">
        <v>45</v>
      </c>
      <c r="B25" s="27" t="s">
        <v>243</v>
      </c>
      <c r="C25" s="25">
        <f>C26</f>
        <v>1486300</v>
      </c>
      <c r="D25" s="25">
        <f>D26</f>
        <v>0</v>
      </c>
      <c r="E25" s="25">
        <f>E26</f>
        <v>0</v>
      </c>
      <c r="F25" s="44">
        <f>F26</f>
        <v>1486300</v>
      </c>
      <c r="G25" s="44">
        <f>G26</f>
        <v>1486300</v>
      </c>
    </row>
    <row r="26" spans="1:7" ht="18.75" x14ac:dyDescent="0.3">
      <c r="A26" s="20" t="s">
        <v>46</v>
      </c>
      <c r="B26" s="23" t="s">
        <v>244</v>
      </c>
      <c r="C26" s="26">
        <v>1486300</v>
      </c>
      <c r="D26" s="26"/>
      <c r="E26" s="26"/>
      <c r="F26" s="46">
        <v>1486300</v>
      </c>
      <c r="G26" s="47">
        <v>1486300</v>
      </c>
    </row>
    <row r="27" spans="1:7" ht="18.75" x14ac:dyDescent="0.3">
      <c r="A27" s="17" t="s">
        <v>52</v>
      </c>
      <c r="B27" s="18" t="s">
        <v>53</v>
      </c>
      <c r="C27" s="25">
        <f>C28</f>
        <v>0</v>
      </c>
      <c r="D27" s="25">
        <f>D28</f>
        <v>0</v>
      </c>
      <c r="E27" s="25">
        <f>E28</f>
        <v>0</v>
      </c>
      <c r="F27" s="44">
        <v>0</v>
      </c>
      <c r="G27" s="45">
        <v>0</v>
      </c>
    </row>
    <row r="28" spans="1:7" ht="18.75" x14ac:dyDescent="0.3">
      <c r="A28" s="20" t="s">
        <v>54</v>
      </c>
      <c r="B28" s="23" t="s">
        <v>55</v>
      </c>
      <c r="C28" s="42">
        <v>0</v>
      </c>
      <c r="D28" s="42"/>
      <c r="E28" s="42"/>
      <c r="F28" s="48">
        <v>0</v>
      </c>
      <c r="G28" s="49">
        <v>0</v>
      </c>
    </row>
    <row r="29" spans="1:7" ht="18.75" x14ac:dyDescent="0.3">
      <c r="A29" s="17" t="s">
        <v>48</v>
      </c>
      <c r="B29" s="28" t="s">
        <v>49</v>
      </c>
      <c r="C29" s="25">
        <f>C30</f>
        <v>0</v>
      </c>
      <c r="D29" s="25">
        <f>D30</f>
        <v>0</v>
      </c>
      <c r="E29" s="25">
        <f>E30</f>
        <v>0</v>
      </c>
      <c r="F29" s="44">
        <v>0</v>
      </c>
      <c r="G29" s="45">
        <v>0</v>
      </c>
    </row>
    <row r="30" spans="1:7" ht="18.75" x14ac:dyDescent="0.3">
      <c r="A30" s="20" t="s">
        <v>50</v>
      </c>
      <c r="B30" s="29" t="s">
        <v>51</v>
      </c>
      <c r="C30" s="26"/>
      <c r="D30" s="26"/>
      <c r="E30" s="26"/>
      <c r="F30" s="46"/>
      <c r="G30" s="47"/>
    </row>
    <row r="31" spans="1:7" ht="18.75" x14ac:dyDescent="0.3">
      <c r="A31" s="30"/>
      <c r="B31" s="27" t="s">
        <v>56</v>
      </c>
      <c r="C31" s="41">
        <f>C7+C15+C17+C20+C25+C23</f>
        <v>5273180</v>
      </c>
      <c r="D31" s="41" t="e">
        <f>D7+D13+D18+D23+#REF!+D25+D29+D27+D20+#REF!</f>
        <v>#REF!</v>
      </c>
      <c r="E31" s="41" t="e">
        <f>E7+E13+E18+E23+#REF!+E25+E29+E27+E20+#REF!</f>
        <v>#REF!</v>
      </c>
      <c r="F31" s="38">
        <f>F7+F15+F17+F20+F23+F25</f>
        <v>4258640</v>
      </c>
      <c r="G31" s="50">
        <f>G7+G15+G17+G20+G23+G25</f>
        <v>4320155</v>
      </c>
    </row>
  </sheetData>
  <mergeCells count="1">
    <mergeCell ref="A4:G5"/>
  </mergeCells>
  <phoneticPr fontId="9" type="noConversion"/>
  <pageMargins left="0.59055118110236227" right="0" top="0.59055118110236227" bottom="0.19685039370078741" header="0" footer="0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topLeftCell="K1" zoomScaleNormal="100" workbookViewId="0">
      <selection activeCell="R22" sqref="R22:S23"/>
    </sheetView>
  </sheetViews>
  <sheetFormatPr defaultRowHeight="15.75" x14ac:dyDescent="0.25"/>
  <cols>
    <col min="1" max="1" width="10" style="96" hidden="1" customWidth="1"/>
    <col min="2" max="3" width="10.28515625" style="96" hidden="1" customWidth="1"/>
    <col min="4" max="4" width="5.5703125" style="96" hidden="1" customWidth="1"/>
    <col min="5" max="10" width="10.28515625" style="96" hidden="1" customWidth="1"/>
    <col min="11" max="11" width="102.7109375" style="96" customWidth="1"/>
    <col min="12" max="12" width="5.28515625" style="96" customWidth="1"/>
    <col min="13" max="13" width="5.85546875" style="96" customWidth="1"/>
    <col min="14" max="14" width="6.42578125" style="96" customWidth="1"/>
    <col min="15" max="15" width="4.7109375" style="96" customWidth="1"/>
    <col min="16" max="16" width="4.85546875" style="96" customWidth="1"/>
    <col min="17" max="17" width="10.28515625" style="96" hidden="1" customWidth="1"/>
    <col min="18" max="18" width="9.140625" style="96"/>
    <col min="19" max="19" width="2.28515625" style="96" customWidth="1"/>
    <col min="20" max="20" width="8.85546875" style="96" customWidth="1"/>
    <col min="21" max="21" width="2" style="96" customWidth="1"/>
    <col min="22" max="22" width="12.140625" style="96" customWidth="1"/>
    <col min="23" max="16384" width="9.140625" style="96"/>
  </cols>
  <sheetData>
    <row r="1" spans="1:22" ht="15.75" customHeight="1" x14ac:dyDescent="0.25">
      <c r="A1" s="94"/>
      <c r="B1" s="94"/>
      <c r="C1" s="312"/>
      <c r="D1" s="312"/>
      <c r="E1" s="312"/>
      <c r="F1" s="312"/>
      <c r="G1" s="94"/>
      <c r="H1" s="312"/>
      <c r="I1" s="312"/>
      <c r="J1" s="312"/>
      <c r="K1" s="312"/>
      <c r="L1" s="94"/>
      <c r="M1" s="94"/>
      <c r="N1" s="94"/>
      <c r="O1" s="312"/>
      <c r="P1" s="312"/>
      <c r="Q1" s="489" t="s">
        <v>178</v>
      </c>
      <c r="R1" s="489"/>
      <c r="S1" s="489"/>
      <c r="T1" s="489"/>
      <c r="U1" s="489"/>
      <c r="V1" s="489"/>
    </row>
    <row r="2" spans="1:22" ht="11.25" customHeight="1" x14ac:dyDescent="0.25">
      <c r="A2" s="94"/>
      <c r="B2" s="94"/>
      <c r="C2" s="312"/>
      <c r="D2" s="312"/>
      <c r="E2" s="312"/>
      <c r="F2" s="312"/>
      <c r="G2" s="94"/>
      <c r="H2" s="312"/>
      <c r="I2" s="312"/>
      <c r="J2" s="312"/>
      <c r="K2" s="312"/>
      <c r="L2" s="94"/>
      <c r="M2" s="94"/>
      <c r="N2" s="94"/>
      <c r="O2" s="312"/>
      <c r="P2" s="312"/>
      <c r="Q2" s="489" t="s">
        <v>179</v>
      </c>
      <c r="R2" s="489"/>
      <c r="S2" s="489"/>
      <c r="T2" s="489"/>
      <c r="U2" s="489"/>
      <c r="V2" s="489"/>
    </row>
    <row r="3" spans="1:22" ht="13.5" customHeight="1" x14ac:dyDescent="0.25">
      <c r="A3" s="94"/>
      <c r="B3" s="94"/>
      <c r="C3" s="312"/>
      <c r="D3" s="312"/>
      <c r="E3" s="312"/>
      <c r="F3" s="312"/>
      <c r="G3" s="94"/>
      <c r="H3" s="312"/>
      <c r="I3" s="312"/>
      <c r="J3" s="312"/>
      <c r="K3" s="312"/>
      <c r="L3" s="94"/>
      <c r="M3" s="94"/>
      <c r="N3" s="94"/>
      <c r="O3" s="312"/>
      <c r="P3" s="312"/>
      <c r="Q3" s="489" t="s">
        <v>74</v>
      </c>
      <c r="R3" s="489"/>
      <c r="S3" s="489"/>
      <c r="T3" s="489"/>
      <c r="U3" s="489"/>
      <c r="V3" s="489"/>
    </row>
    <row r="4" spans="1:22" ht="12" customHeight="1" x14ac:dyDescent="0.25">
      <c r="A4" s="94"/>
      <c r="B4" s="94"/>
      <c r="C4" s="312"/>
      <c r="D4" s="312"/>
      <c r="E4" s="312"/>
      <c r="F4" s="312"/>
      <c r="G4" s="94"/>
      <c r="H4" s="312"/>
      <c r="I4" s="312"/>
      <c r="J4" s="312"/>
      <c r="K4" s="312"/>
      <c r="L4" s="94"/>
      <c r="M4" s="94"/>
      <c r="N4" s="94"/>
      <c r="O4" s="312"/>
      <c r="P4" s="312"/>
      <c r="Q4" s="489" t="s">
        <v>297</v>
      </c>
      <c r="R4" s="489"/>
      <c r="S4" s="489"/>
      <c r="T4" s="489"/>
      <c r="U4" s="489"/>
      <c r="V4" s="489"/>
    </row>
    <row r="5" spans="1:22" hidden="1" x14ac:dyDescent="0.25">
      <c r="A5" s="94"/>
      <c r="B5" s="94"/>
      <c r="C5" s="312"/>
      <c r="D5" s="312"/>
      <c r="E5" s="312"/>
      <c r="F5" s="312"/>
      <c r="G5" s="94"/>
      <c r="H5" s="312"/>
      <c r="I5" s="312"/>
      <c r="J5" s="312"/>
      <c r="K5" s="312"/>
      <c r="L5" s="94"/>
      <c r="M5" s="94"/>
      <c r="N5" s="94"/>
      <c r="O5" s="312"/>
      <c r="P5" s="312"/>
      <c r="Q5" s="312"/>
      <c r="R5" s="312"/>
      <c r="S5" s="312"/>
      <c r="T5" s="312"/>
      <c r="U5" s="312"/>
      <c r="V5" s="312"/>
    </row>
    <row r="6" spans="1:22" ht="38.25" customHeight="1" x14ac:dyDescent="0.25">
      <c r="A6" s="490" t="s">
        <v>285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</row>
    <row r="7" spans="1:22" ht="10.5" customHeight="1" thickBot="1" x14ac:dyDescent="0.3">
      <c r="A7" s="97"/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2"/>
      <c r="Q7" s="492"/>
      <c r="R7" s="493"/>
      <c r="S7" s="493"/>
      <c r="T7" s="494"/>
      <c r="U7" s="494"/>
      <c r="V7" s="98" t="s">
        <v>0</v>
      </c>
    </row>
    <row r="8" spans="1:22" ht="18.75" customHeight="1" thickTop="1" thickBot="1" x14ac:dyDescent="0.3">
      <c r="A8" s="99"/>
      <c r="B8" s="484" t="s">
        <v>75</v>
      </c>
      <c r="C8" s="485"/>
      <c r="D8" s="485"/>
      <c r="E8" s="485"/>
      <c r="F8" s="485"/>
      <c r="G8" s="485"/>
      <c r="H8" s="485"/>
      <c r="I8" s="485"/>
      <c r="J8" s="485"/>
      <c r="K8" s="486"/>
      <c r="L8" s="100" t="s">
        <v>180</v>
      </c>
      <c r="M8" s="100" t="s">
        <v>181</v>
      </c>
      <c r="N8" s="487" t="s">
        <v>182</v>
      </c>
      <c r="O8" s="488"/>
      <c r="P8" s="487" t="s">
        <v>183</v>
      </c>
      <c r="Q8" s="488"/>
      <c r="R8" s="484">
        <v>2020</v>
      </c>
      <c r="S8" s="473"/>
      <c r="T8" s="472">
        <v>2021</v>
      </c>
      <c r="U8" s="473"/>
      <c r="V8" s="101">
        <v>2022</v>
      </c>
    </row>
    <row r="9" spans="1:22" ht="14.25" customHeight="1" thickTop="1" x14ac:dyDescent="0.25">
      <c r="A9" s="380"/>
      <c r="B9" s="474" t="s">
        <v>184</v>
      </c>
      <c r="C9" s="475"/>
      <c r="D9" s="475"/>
      <c r="E9" s="475"/>
      <c r="F9" s="475"/>
      <c r="G9" s="475"/>
      <c r="H9" s="475"/>
      <c r="I9" s="475"/>
      <c r="J9" s="475"/>
      <c r="K9" s="476"/>
      <c r="L9" s="477">
        <v>1</v>
      </c>
      <c r="M9" s="477">
        <v>0</v>
      </c>
      <c r="N9" s="478">
        <v>0</v>
      </c>
      <c r="O9" s="479"/>
      <c r="P9" s="480">
        <v>0</v>
      </c>
      <c r="Q9" s="481"/>
      <c r="R9" s="482">
        <f>R11+R17+R30+R35</f>
        <v>1844657</v>
      </c>
      <c r="S9" s="483"/>
      <c r="T9" s="482">
        <f>T11+T17+T35+T30</f>
        <v>1811710</v>
      </c>
      <c r="U9" s="483"/>
      <c r="V9" s="471">
        <f>V11+V17+V35</f>
        <v>1811710</v>
      </c>
    </row>
    <row r="10" spans="1:22" ht="4.5" customHeight="1" thickBot="1" x14ac:dyDescent="0.3">
      <c r="A10" s="380"/>
      <c r="B10" s="423"/>
      <c r="C10" s="325"/>
      <c r="D10" s="325"/>
      <c r="E10" s="325"/>
      <c r="F10" s="325"/>
      <c r="G10" s="325"/>
      <c r="H10" s="325"/>
      <c r="I10" s="325"/>
      <c r="J10" s="325"/>
      <c r="K10" s="401"/>
      <c r="L10" s="425"/>
      <c r="M10" s="425"/>
      <c r="N10" s="428"/>
      <c r="O10" s="429"/>
      <c r="P10" s="432"/>
      <c r="Q10" s="433"/>
      <c r="R10" s="413"/>
      <c r="S10" s="414"/>
      <c r="T10" s="413"/>
      <c r="U10" s="414"/>
      <c r="V10" s="435"/>
    </row>
    <row r="11" spans="1:22" ht="15.75" customHeight="1" x14ac:dyDescent="0.25">
      <c r="A11" s="380"/>
      <c r="B11" s="381"/>
      <c r="C11" s="322" t="s">
        <v>185</v>
      </c>
      <c r="D11" s="323"/>
      <c r="E11" s="323"/>
      <c r="F11" s="323"/>
      <c r="G11" s="323"/>
      <c r="H11" s="323"/>
      <c r="I11" s="323"/>
      <c r="J11" s="323"/>
      <c r="K11" s="422"/>
      <c r="L11" s="424">
        <v>1</v>
      </c>
      <c r="M11" s="424">
        <v>2</v>
      </c>
      <c r="N11" s="426">
        <v>0</v>
      </c>
      <c r="O11" s="427"/>
      <c r="P11" s="430">
        <v>0</v>
      </c>
      <c r="Q11" s="431"/>
      <c r="R11" s="411">
        <v>497000</v>
      </c>
      <c r="S11" s="412"/>
      <c r="T11" s="411">
        <v>497000</v>
      </c>
      <c r="U11" s="412"/>
      <c r="V11" s="434">
        <v>497000</v>
      </c>
    </row>
    <row r="12" spans="1:22" ht="3.75" customHeight="1" thickBot="1" x14ac:dyDescent="0.3">
      <c r="A12" s="380"/>
      <c r="B12" s="382"/>
      <c r="C12" s="324"/>
      <c r="D12" s="325"/>
      <c r="E12" s="325"/>
      <c r="F12" s="325"/>
      <c r="G12" s="325"/>
      <c r="H12" s="325"/>
      <c r="I12" s="325"/>
      <c r="J12" s="325"/>
      <c r="K12" s="401"/>
      <c r="L12" s="425"/>
      <c r="M12" s="425"/>
      <c r="N12" s="428"/>
      <c r="O12" s="429"/>
      <c r="P12" s="432"/>
      <c r="Q12" s="433"/>
      <c r="R12" s="413"/>
      <c r="S12" s="414"/>
      <c r="T12" s="413"/>
      <c r="U12" s="414"/>
      <c r="V12" s="435"/>
    </row>
    <row r="13" spans="1:22" ht="27" customHeight="1" thickBot="1" x14ac:dyDescent="0.3">
      <c r="A13" s="102"/>
      <c r="B13" s="106"/>
      <c r="C13" s="339"/>
      <c r="D13" s="340"/>
      <c r="E13" s="343" t="s">
        <v>186</v>
      </c>
      <c r="F13" s="344"/>
      <c r="G13" s="344"/>
      <c r="H13" s="344"/>
      <c r="I13" s="344"/>
      <c r="J13" s="344"/>
      <c r="K13" s="345"/>
      <c r="L13" s="112">
        <v>1</v>
      </c>
      <c r="M13" s="112">
        <v>2</v>
      </c>
      <c r="N13" s="331">
        <v>5500000000</v>
      </c>
      <c r="O13" s="332"/>
      <c r="P13" s="337">
        <v>0</v>
      </c>
      <c r="Q13" s="338"/>
      <c r="R13" s="333">
        <v>497000</v>
      </c>
      <c r="S13" s="334"/>
      <c r="T13" s="333">
        <v>497000</v>
      </c>
      <c r="U13" s="334"/>
      <c r="V13" s="115">
        <v>497000</v>
      </c>
    </row>
    <row r="14" spans="1:22" ht="19.5" customHeight="1" thickBot="1" x14ac:dyDescent="0.3">
      <c r="A14" s="102"/>
      <c r="B14" s="106"/>
      <c r="C14" s="339"/>
      <c r="D14" s="340"/>
      <c r="E14" s="341"/>
      <c r="F14" s="342"/>
      <c r="G14" s="343" t="s">
        <v>187</v>
      </c>
      <c r="H14" s="344"/>
      <c r="I14" s="344"/>
      <c r="J14" s="344"/>
      <c r="K14" s="345"/>
      <c r="L14" s="112">
        <v>1</v>
      </c>
      <c r="M14" s="112">
        <v>2</v>
      </c>
      <c r="N14" s="331">
        <v>5510000000</v>
      </c>
      <c r="O14" s="332"/>
      <c r="P14" s="337">
        <v>0</v>
      </c>
      <c r="Q14" s="338"/>
      <c r="R14" s="333">
        <v>497000</v>
      </c>
      <c r="S14" s="334"/>
      <c r="T14" s="333">
        <v>497000</v>
      </c>
      <c r="U14" s="334"/>
      <c r="V14" s="115">
        <v>497000</v>
      </c>
    </row>
    <row r="15" spans="1:22" ht="16.5" customHeight="1" thickBot="1" x14ac:dyDescent="0.3">
      <c r="A15" s="102"/>
      <c r="B15" s="103"/>
      <c r="C15" s="383"/>
      <c r="D15" s="384"/>
      <c r="E15" s="387"/>
      <c r="F15" s="388"/>
      <c r="G15" s="120"/>
      <c r="H15" s="370" t="s">
        <v>188</v>
      </c>
      <c r="I15" s="371"/>
      <c r="J15" s="371"/>
      <c r="K15" s="372"/>
      <c r="L15" s="124">
        <v>1</v>
      </c>
      <c r="M15" s="124">
        <v>2</v>
      </c>
      <c r="N15" s="331">
        <v>5510010010</v>
      </c>
      <c r="O15" s="332"/>
      <c r="P15" s="337">
        <v>0</v>
      </c>
      <c r="Q15" s="338"/>
      <c r="R15" s="333">
        <v>497000</v>
      </c>
      <c r="S15" s="334"/>
      <c r="T15" s="333">
        <v>497000</v>
      </c>
      <c r="U15" s="334"/>
      <c r="V15" s="125">
        <v>497000</v>
      </c>
    </row>
    <row r="16" spans="1:22" ht="17.25" customHeight="1" thickBot="1" x14ac:dyDescent="0.3">
      <c r="A16" s="102"/>
      <c r="B16" s="126"/>
      <c r="C16" s="127"/>
      <c r="D16" s="128"/>
      <c r="E16" s="129"/>
      <c r="F16" s="129"/>
      <c r="G16" s="129"/>
      <c r="H16" s="130"/>
      <c r="I16" s="130"/>
      <c r="J16" s="130"/>
      <c r="K16" s="131" t="s">
        <v>189</v>
      </c>
      <c r="L16" s="132">
        <v>1</v>
      </c>
      <c r="M16" s="132">
        <v>2</v>
      </c>
      <c r="N16" s="331">
        <v>5510010010</v>
      </c>
      <c r="O16" s="332"/>
      <c r="P16" s="113">
        <v>120</v>
      </c>
      <c r="Q16" s="114"/>
      <c r="R16" s="333">
        <v>497000</v>
      </c>
      <c r="S16" s="334"/>
      <c r="T16" s="333">
        <v>497000</v>
      </c>
      <c r="U16" s="334"/>
      <c r="V16" s="133">
        <v>497000</v>
      </c>
    </row>
    <row r="17" spans="1:22" ht="27.75" customHeight="1" thickBot="1" x14ac:dyDescent="0.3">
      <c r="A17" s="102"/>
      <c r="B17" s="103"/>
      <c r="C17" s="348" t="s">
        <v>190</v>
      </c>
      <c r="D17" s="349"/>
      <c r="E17" s="349"/>
      <c r="F17" s="349"/>
      <c r="G17" s="349"/>
      <c r="H17" s="349"/>
      <c r="I17" s="349"/>
      <c r="J17" s="349"/>
      <c r="K17" s="350"/>
      <c r="L17" s="104">
        <v>1</v>
      </c>
      <c r="M17" s="104">
        <v>4</v>
      </c>
      <c r="N17" s="351">
        <v>0</v>
      </c>
      <c r="O17" s="352"/>
      <c r="P17" s="353">
        <v>0</v>
      </c>
      <c r="Q17" s="354"/>
      <c r="R17" s="355">
        <f>R18</f>
        <v>1330355</v>
      </c>
      <c r="S17" s="356"/>
      <c r="T17" s="346">
        <f>T18</f>
        <v>1297408</v>
      </c>
      <c r="U17" s="347"/>
      <c r="V17" s="145">
        <f>V18</f>
        <v>1314029</v>
      </c>
    </row>
    <row r="18" spans="1:22" ht="33" customHeight="1" thickBot="1" x14ac:dyDescent="0.3">
      <c r="A18" s="102"/>
      <c r="B18" s="106"/>
      <c r="C18" s="339"/>
      <c r="D18" s="340"/>
      <c r="E18" s="343" t="s">
        <v>191</v>
      </c>
      <c r="F18" s="344"/>
      <c r="G18" s="344"/>
      <c r="H18" s="344"/>
      <c r="I18" s="344"/>
      <c r="J18" s="344"/>
      <c r="K18" s="345"/>
      <c r="L18" s="134">
        <v>1</v>
      </c>
      <c r="M18" s="135">
        <v>4</v>
      </c>
      <c r="N18" s="331">
        <v>5500000000</v>
      </c>
      <c r="O18" s="332"/>
      <c r="P18" s="337">
        <v>0</v>
      </c>
      <c r="Q18" s="338"/>
      <c r="R18" s="333">
        <f>R19</f>
        <v>1330355</v>
      </c>
      <c r="S18" s="334"/>
      <c r="T18" s="335">
        <f>T19</f>
        <v>1297408</v>
      </c>
      <c r="U18" s="336"/>
      <c r="V18" s="115">
        <f>V19</f>
        <v>1314029</v>
      </c>
    </row>
    <row r="19" spans="1:22" ht="24.75" customHeight="1" thickBot="1" x14ac:dyDescent="0.3">
      <c r="A19" s="102"/>
      <c r="B19" s="106"/>
      <c r="C19" s="339"/>
      <c r="D19" s="340"/>
      <c r="E19" s="341"/>
      <c r="F19" s="342"/>
      <c r="G19" s="343" t="s">
        <v>187</v>
      </c>
      <c r="H19" s="344"/>
      <c r="I19" s="344"/>
      <c r="J19" s="344"/>
      <c r="K19" s="345"/>
      <c r="L19" s="112">
        <v>1</v>
      </c>
      <c r="M19" s="112">
        <v>4</v>
      </c>
      <c r="N19" s="331">
        <v>5510000000</v>
      </c>
      <c r="O19" s="332"/>
      <c r="P19" s="337">
        <v>0</v>
      </c>
      <c r="Q19" s="338"/>
      <c r="R19" s="333">
        <f>R20</f>
        <v>1330355</v>
      </c>
      <c r="S19" s="334"/>
      <c r="T19" s="335">
        <f>T20</f>
        <v>1297408</v>
      </c>
      <c r="U19" s="336"/>
      <c r="V19" s="115">
        <f>V20</f>
        <v>1314029</v>
      </c>
    </row>
    <row r="20" spans="1:22" ht="21" customHeight="1" thickBot="1" x14ac:dyDescent="0.3">
      <c r="A20" s="102"/>
      <c r="B20" s="106"/>
      <c r="C20" s="339"/>
      <c r="D20" s="340"/>
      <c r="E20" s="341"/>
      <c r="F20" s="342"/>
      <c r="G20" s="343" t="s">
        <v>192</v>
      </c>
      <c r="H20" s="344"/>
      <c r="I20" s="344"/>
      <c r="J20" s="344"/>
      <c r="K20" s="345"/>
      <c r="L20" s="112">
        <v>1</v>
      </c>
      <c r="M20" s="112">
        <v>4</v>
      </c>
      <c r="N20" s="331">
        <v>5510010020</v>
      </c>
      <c r="O20" s="332"/>
      <c r="P20" s="337">
        <v>0</v>
      </c>
      <c r="Q20" s="338"/>
      <c r="R20" s="333">
        <f>R21+R22+R25+R26+R27+R28</f>
        <v>1330355</v>
      </c>
      <c r="S20" s="334"/>
      <c r="T20" s="333">
        <f>T21+T22+T25+T26+T27+T28</f>
        <v>1297408</v>
      </c>
      <c r="U20" s="334"/>
      <c r="V20" s="115">
        <f>V21+V22+V25+V26+V27+V28</f>
        <v>1314029</v>
      </c>
    </row>
    <row r="21" spans="1:22" ht="17.25" customHeight="1" thickBot="1" x14ac:dyDescent="0.3">
      <c r="A21" s="102"/>
      <c r="B21" s="106"/>
      <c r="C21" s="339"/>
      <c r="D21" s="340"/>
      <c r="E21" s="341"/>
      <c r="F21" s="342"/>
      <c r="G21" s="341"/>
      <c r="H21" s="342"/>
      <c r="I21" s="343" t="s">
        <v>189</v>
      </c>
      <c r="J21" s="344"/>
      <c r="K21" s="345"/>
      <c r="L21" s="112">
        <v>1</v>
      </c>
      <c r="M21" s="112">
        <v>4</v>
      </c>
      <c r="N21" s="331">
        <v>5510010020</v>
      </c>
      <c r="O21" s="332"/>
      <c r="P21" s="337">
        <v>120</v>
      </c>
      <c r="Q21" s="338"/>
      <c r="R21" s="333">
        <v>469466</v>
      </c>
      <c r="S21" s="334"/>
      <c r="T21" s="335">
        <v>473140</v>
      </c>
      <c r="U21" s="336"/>
      <c r="V21" s="115">
        <v>473140</v>
      </c>
    </row>
    <row r="22" spans="1:22" ht="17.25" customHeight="1" x14ac:dyDescent="0.25">
      <c r="A22" s="380"/>
      <c r="B22" s="381"/>
      <c r="C22" s="383"/>
      <c r="D22" s="384"/>
      <c r="E22" s="387"/>
      <c r="F22" s="388"/>
      <c r="G22" s="387"/>
      <c r="H22" s="388"/>
      <c r="I22" s="370" t="s">
        <v>193</v>
      </c>
      <c r="J22" s="371"/>
      <c r="K22" s="372"/>
      <c r="L22" s="378">
        <v>1</v>
      </c>
      <c r="M22" s="378">
        <v>4</v>
      </c>
      <c r="N22" s="360">
        <v>5510010020</v>
      </c>
      <c r="O22" s="361"/>
      <c r="P22" s="364">
        <v>240</v>
      </c>
      <c r="Q22" s="365"/>
      <c r="R22" s="391">
        <v>619319</v>
      </c>
      <c r="S22" s="392"/>
      <c r="T22" s="395">
        <v>582698</v>
      </c>
      <c r="U22" s="396"/>
      <c r="V22" s="376">
        <v>599319</v>
      </c>
    </row>
    <row r="23" spans="1:22" ht="3.75" customHeight="1" thickBot="1" x14ac:dyDescent="0.3">
      <c r="A23" s="380"/>
      <c r="B23" s="382"/>
      <c r="C23" s="385"/>
      <c r="D23" s="386"/>
      <c r="E23" s="389"/>
      <c r="F23" s="390"/>
      <c r="G23" s="389"/>
      <c r="H23" s="390"/>
      <c r="I23" s="373"/>
      <c r="J23" s="374"/>
      <c r="K23" s="375"/>
      <c r="L23" s="379"/>
      <c r="M23" s="379"/>
      <c r="N23" s="362"/>
      <c r="O23" s="363"/>
      <c r="P23" s="366"/>
      <c r="Q23" s="367"/>
      <c r="R23" s="393"/>
      <c r="S23" s="394"/>
      <c r="T23" s="397"/>
      <c r="U23" s="398"/>
      <c r="V23" s="377"/>
    </row>
    <row r="24" spans="1:22" ht="1.5" hidden="1" customHeight="1" thickBot="1" x14ac:dyDescent="0.3">
      <c r="A24" s="102"/>
      <c r="B24" s="105"/>
      <c r="C24" s="339"/>
      <c r="D24" s="340"/>
      <c r="E24" s="341"/>
      <c r="F24" s="342"/>
      <c r="G24" s="341"/>
      <c r="H24" s="342"/>
      <c r="I24" s="343"/>
      <c r="J24" s="344"/>
      <c r="K24" s="345"/>
      <c r="L24" s="139"/>
      <c r="M24" s="139"/>
      <c r="N24" s="331"/>
      <c r="O24" s="332"/>
      <c r="P24" s="337"/>
      <c r="Q24" s="338"/>
      <c r="R24" s="333"/>
      <c r="S24" s="334"/>
      <c r="T24" s="335"/>
      <c r="U24" s="336"/>
      <c r="V24" s="140"/>
    </row>
    <row r="25" spans="1:22" ht="18.75" customHeight="1" thickBot="1" x14ac:dyDescent="0.3">
      <c r="A25" s="102"/>
      <c r="B25" s="141"/>
      <c r="C25" s="142"/>
      <c r="D25" s="142"/>
      <c r="E25" s="143"/>
      <c r="F25" s="143"/>
      <c r="G25" s="143"/>
      <c r="H25" s="143"/>
      <c r="I25" s="110"/>
      <c r="J25" s="110"/>
      <c r="K25" s="111" t="s">
        <v>126</v>
      </c>
      <c r="L25" s="112">
        <v>1</v>
      </c>
      <c r="M25" s="112">
        <v>4</v>
      </c>
      <c r="N25" s="331">
        <v>5510010020</v>
      </c>
      <c r="O25" s="332"/>
      <c r="P25" s="113">
        <v>540</v>
      </c>
      <c r="Q25" s="114"/>
      <c r="R25" s="333">
        <v>15040</v>
      </c>
      <c r="S25" s="334"/>
      <c r="T25" s="335">
        <v>15040</v>
      </c>
      <c r="U25" s="336"/>
      <c r="V25" s="115">
        <v>15040</v>
      </c>
    </row>
    <row r="26" spans="1:22" ht="22.5" customHeight="1" thickBot="1" x14ac:dyDescent="0.3">
      <c r="A26" s="102"/>
      <c r="B26" s="141"/>
      <c r="C26" s="142"/>
      <c r="D26" s="142"/>
      <c r="E26" s="143"/>
      <c r="F26" s="143"/>
      <c r="G26" s="143"/>
      <c r="H26" s="143"/>
      <c r="I26" s="110"/>
      <c r="J26" s="110"/>
      <c r="K26" s="111" t="s">
        <v>194</v>
      </c>
      <c r="L26" s="112">
        <v>1</v>
      </c>
      <c r="M26" s="112">
        <v>4</v>
      </c>
      <c r="N26" s="331">
        <v>5510010020</v>
      </c>
      <c r="O26" s="332"/>
      <c r="P26" s="113">
        <v>830</v>
      </c>
      <c r="Q26" s="114"/>
      <c r="R26" s="333">
        <v>0</v>
      </c>
      <c r="S26" s="334"/>
      <c r="T26" s="335">
        <v>0</v>
      </c>
      <c r="U26" s="336"/>
      <c r="V26" s="115">
        <v>0</v>
      </c>
    </row>
    <row r="27" spans="1:22" ht="16.5" customHeight="1" thickBot="1" x14ac:dyDescent="0.3">
      <c r="A27" s="102"/>
      <c r="B27" s="141"/>
      <c r="C27" s="142"/>
      <c r="D27" s="142"/>
      <c r="E27" s="143"/>
      <c r="F27" s="143"/>
      <c r="G27" s="143"/>
      <c r="H27" s="143"/>
      <c r="I27" s="110"/>
      <c r="J27" s="110"/>
      <c r="K27" s="111" t="s">
        <v>195</v>
      </c>
      <c r="L27" s="112">
        <v>1</v>
      </c>
      <c r="M27" s="112">
        <v>4</v>
      </c>
      <c r="N27" s="331">
        <v>5510010020</v>
      </c>
      <c r="O27" s="332"/>
      <c r="P27" s="113">
        <v>850</v>
      </c>
      <c r="Q27" s="114"/>
      <c r="R27" s="333">
        <v>0</v>
      </c>
      <c r="S27" s="334"/>
      <c r="T27" s="335">
        <v>0</v>
      </c>
      <c r="U27" s="403"/>
      <c r="V27" s="115">
        <v>0</v>
      </c>
    </row>
    <row r="28" spans="1:22" ht="40.5" customHeight="1" thickBot="1" x14ac:dyDescent="0.3">
      <c r="A28" s="102"/>
      <c r="B28" s="141"/>
      <c r="C28" s="142"/>
      <c r="D28" s="142"/>
      <c r="E28" s="143"/>
      <c r="F28" s="143"/>
      <c r="G28" s="143"/>
      <c r="H28" s="143"/>
      <c r="I28" s="110"/>
      <c r="J28" s="110"/>
      <c r="K28" s="111" t="s">
        <v>196</v>
      </c>
      <c r="L28" s="112">
        <v>1</v>
      </c>
      <c r="M28" s="112">
        <v>4</v>
      </c>
      <c r="N28" s="331">
        <v>5510015010</v>
      </c>
      <c r="O28" s="332"/>
      <c r="P28" s="113">
        <v>0</v>
      </c>
      <c r="Q28" s="114"/>
      <c r="R28" s="333">
        <f>R29</f>
        <v>226530</v>
      </c>
      <c r="S28" s="334"/>
      <c r="T28" s="335">
        <f>T29</f>
        <v>226530</v>
      </c>
      <c r="U28" s="336"/>
      <c r="V28" s="115">
        <f>V29</f>
        <v>226530</v>
      </c>
    </row>
    <row r="29" spans="1:22" ht="22.5" customHeight="1" thickBot="1" x14ac:dyDescent="0.3">
      <c r="A29" s="102"/>
      <c r="B29" s="141"/>
      <c r="C29" s="142"/>
      <c r="D29" s="142"/>
      <c r="E29" s="143"/>
      <c r="F29" s="143"/>
      <c r="G29" s="143"/>
      <c r="H29" s="143"/>
      <c r="I29" s="110"/>
      <c r="J29" s="110"/>
      <c r="K29" s="111" t="s">
        <v>126</v>
      </c>
      <c r="L29" s="112">
        <v>1</v>
      </c>
      <c r="M29" s="112">
        <v>4</v>
      </c>
      <c r="N29" s="331">
        <v>5510015010</v>
      </c>
      <c r="O29" s="332"/>
      <c r="P29" s="113">
        <v>540</v>
      </c>
      <c r="Q29" s="114"/>
      <c r="R29" s="333">
        <v>226530</v>
      </c>
      <c r="S29" s="495"/>
      <c r="T29" s="335">
        <v>226530</v>
      </c>
      <c r="U29" s="403"/>
      <c r="V29" s="115">
        <v>226530</v>
      </c>
    </row>
    <row r="30" spans="1:22" ht="22.5" customHeight="1" thickBot="1" x14ac:dyDescent="0.3">
      <c r="A30" s="102"/>
      <c r="B30" s="141"/>
      <c r="C30" s="142"/>
      <c r="D30" s="142"/>
      <c r="E30" s="143"/>
      <c r="F30" s="143"/>
      <c r="G30" s="143"/>
      <c r="H30" s="143"/>
      <c r="I30" s="110"/>
      <c r="J30" s="110"/>
      <c r="K30" s="111" t="s">
        <v>296</v>
      </c>
      <c r="L30" s="112">
        <v>1</v>
      </c>
      <c r="M30" s="112">
        <v>6</v>
      </c>
      <c r="N30" s="331">
        <v>0</v>
      </c>
      <c r="O30" s="332"/>
      <c r="P30" s="113">
        <v>0</v>
      </c>
      <c r="Q30" s="114"/>
      <c r="R30" s="333">
        <f>R31</f>
        <v>16621</v>
      </c>
      <c r="S30" s="410"/>
      <c r="T30" s="335">
        <f>T31</f>
        <v>16621</v>
      </c>
      <c r="U30" s="403"/>
      <c r="V30" s="115">
        <f>V31</f>
        <v>16621</v>
      </c>
    </row>
    <row r="31" spans="1:22" ht="22.5" customHeight="1" thickBot="1" x14ac:dyDescent="0.3">
      <c r="A31" s="102"/>
      <c r="B31" s="141"/>
      <c r="C31" s="142"/>
      <c r="D31" s="142"/>
      <c r="E31" s="143"/>
      <c r="F31" s="143"/>
      <c r="G31" s="143"/>
      <c r="H31" s="143"/>
      <c r="I31" s="110"/>
      <c r="J31" s="110"/>
      <c r="K31" s="111" t="s">
        <v>295</v>
      </c>
      <c r="L31" s="112">
        <v>1</v>
      </c>
      <c r="M31" s="112">
        <v>6</v>
      </c>
      <c r="N31" s="331">
        <v>5500000000</v>
      </c>
      <c r="O31" s="470"/>
      <c r="P31" s="113">
        <v>0</v>
      </c>
      <c r="Q31" s="114"/>
      <c r="R31" s="333">
        <f>R32</f>
        <v>16621</v>
      </c>
      <c r="S31" s="410"/>
      <c r="T31" s="335">
        <f>T32</f>
        <v>16621</v>
      </c>
      <c r="U31" s="403"/>
      <c r="V31" s="115">
        <f>V32</f>
        <v>16621</v>
      </c>
    </row>
    <row r="32" spans="1:22" ht="22.5" customHeight="1" thickBot="1" x14ac:dyDescent="0.3">
      <c r="A32" s="102"/>
      <c r="B32" s="141"/>
      <c r="C32" s="142"/>
      <c r="D32" s="142"/>
      <c r="E32" s="143"/>
      <c r="F32" s="143"/>
      <c r="G32" s="143"/>
      <c r="H32" s="143"/>
      <c r="I32" s="110"/>
      <c r="J32" s="110"/>
      <c r="K32" s="111" t="s">
        <v>187</v>
      </c>
      <c r="L32" s="112">
        <v>1</v>
      </c>
      <c r="M32" s="112">
        <v>6</v>
      </c>
      <c r="N32" s="331">
        <v>5510000000</v>
      </c>
      <c r="O32" s="470"/>
      <c r="P32" s="113">
        <v>0</v>
      </c>
      <c r="Q32" s="114"/>
      <c r="R32" s="333">
        <f>R33</f>
        <v>16621</v>
      </c>
      <c r="S32" s="410"/>
      <c r="T32" s="335">
        <f>T33</f>
        <v>16621</v>
      </c>
      <c r="U32" s="403"/>
      <c r="V32" s="115">
        <f>V33</f>
        <v>16621</v>
      </c>
    </row>
    <row r="33" spans="1:22" ht="22.5" customHeight="1" thickBot="1" x14ac:dyDescent="0.3">
      <c r="A33" s="102"/>
      <c r="B33" s="141"/>
      <c r="C33" s="142"/>
      <c r="D33" s="142"/>
      <c r="E33" s="143"/>
      <c r="F33" s="143"/>
      <c r="G33" s="143"/>
      <c r="H33" s="143"/>
      <c r="I33" s="110"/>
      <c r="J33" s="110"/>
      <c r="K33" s="111" t="s">
        <v>198</v>
      </c>
      <c r="L33" s="112">
        <v>1</v>
      </c>
      <c r="M33" s="112">
        <v>6</v>
      </c>
      <c r="N33" s="331">
        <v>5510010080</v>
      </c>
      <c r="O33" s="470"/>
      <c r="P33" s="113">
        <v>0</v>
      </c>
      <c r="Q33" s="114"/>
      <c r="R33" s="333">
        <f>R34</f>
        <v>16621</v>
      </c>
      <c r="S33" s="410"/>
      <c r="T33" s="335">
        <f>T34</f>
        <v>16621</v>
      </c>
      <c r="U33" s="403"/>
      <c r="V33" s="115">
        <f>V34</f>
        <v>16621</v>
      </c>
    </row>
    <row r="34" spans="1:22" ht="22.5" customHeight="1" thickBot="1" x14ac:dyDescent="0.3">
      <c r="A34" s="102"/>
      <c r="B34" s="141"/>
      <c r="C34" s="142"/>
      <c r="D34" s="142"/>
      <c r="E34" s="143"/>
      <c r="F34" s="143"/>
      <c r="G34" s="143"/>
      <c r="H34" s="143"/>
      <c r="I34" s="110"/>
      <c r="J34" s="110"/>
      <c r="K34" s="111" t="s">
        <v>126</v>
      </c>
      <c r="L34" s="112">
        <v>1</v>
      </c>
      <c r="M34" s="112">
        <v>6</v>
      </c>
      <c r="N34" s="331">
        <v>5510010080</v>
      </c>
      <c r="O34" s="470"/>
      <c r="P34" s="113">
        <v>540</v>
      </c>
      <c r="Q34" s="114"/>
      <c r="R34" s="333">
        <v>16621</v>
      </c>
      <c r="S34" s="410"/>
      <c r="T34" s="335">
        <v>16621</v>
      </c>
      <c r="U34" s="403"/>
      <c r="V34" s="115">
        <v>16621</v>
      </c>
    </row>
    <row r="35" spans="1:22" ht="22.5" customHeight="1" thickBot="1" x14ac:dyDescent="0.3">
      <c r="A35" s="102"/>
      <c r="B35" s="141"/>
      <c r="C35" s="142"/>
      <c r="D35" s="142"/>
      <c r="E35" s="143"/>
      <c r="F35" s="143"/>
      <c r="G35" s="143"/>
      <c r="H35" s="143"/>
      <c r="I35" s="110"/>
      <c r="J35" s="110"/>
      <c r="K35" s="111" t="s">
        <v>32</v>
      </c>
      <c r="L35" s="112">
        <v>1</v>
      </c>
      <c r="M35" s="112">
        <v>13</v>
      </c>
      <c r="N35" s="331">
        <v>0</v>
      </c>
      <c r="O35" s="470"/>
      <c r="P35" s="113">
        <v>0</v>
      </c>
      <c r="Q35" s="114"/>
      <c r="R35" s="333">
        <v>681</v>
      </c>
      <c r="S35" s="410"/>
      <c r="T35" s="335">
        <v>681</v>
      </c>
      <c r="U35" s="403"/>
      <c r="V35" s="115">
        <v>681</v>
      </c>
    </row>
    <row r="36" spans="1:22" ht="22.5" customHeight="1" thickBot="1" x14ac:dyDescent="0.3">
      <c r="A36" s="102"/>
      <c r="B36" s="141"/>
      <c r="C36" s="142"/>
      <c r="D36" s="142"/>
      <c r="E36" s="143"/>
      <c r="F36" s="143"/>
      <c r="G36" s="143"/>
      <c r="H36" s="143"/>
      <c r="I36" s="110"/>
      <c r="J36" s="110"/>
      <c r="K36" s="111" t="s">
        <v>287</v>
      </c>
      <c r="L36" s="112">
        <v>1</v>
      </c>
      <c r="M36" s="112">
        <v>13</v>
      </c>
      <c r="N36" s="331">
        <v>7700000000</v>
      </c>
      <c r="O36" s="470"/>
      <c r="P36" s="113">
        <v>0</v>
      </c>
      <c r="Q36" s="114"/>
      <c r="R36" s="333">
        <v>681</v>
      </c>
      <c r="S36" s="410"/>
      <c r="T36" s="335">
        <v>681</v>
      </c>
      <c r="U36" s="403"/>
      <c r="V36" s="115">
        <v>681</v>
      </c>
    </row>
    <row r="37" spans="1:22" ht="22.5" customHeight="1" thickBot="1" x14ac:dyDescent="0.3">
      <c r="A37" s="102"/>
      <c r="B37" s="141"/>
      <c r="C37" s="142"/>
      <c r="D37" s="142"/>
      <c r="E37" s="143"/>
      <c r="F37" s="143"/>
      <c r="G37" s="143"/>
      <c r="H37" s="143"/>
      <c r="I37" s="110"/>
      <c r="J37" s="110"/>
      <c r="K37" s="111" t="s">
        <v>294</v>
      </c>
      <c r="L37" s="112">
        <v>1</v>
      </c>
      <c r="M37" s="112">
        <v>13</v>
      </c>
      <c r="N37" s="331">
        <v>7700095100</v>
      </c>
      <c r="O37" s="470"/>
      <c r="P37" s="113">
        <v>0</v>
      </c>
      <c r="Q37" s="114"/>
      <c r="R37" s="333">
        <v>681</v>
      </c>
      <c r="S37" s="410"/>
      <c r="T37" s="335">
        <v>681</v>
      </c>
      <c r="U37" s="403"/>
      <c r="V37" s="115">
        <v>681</v>
      </c>
    </row>
    <row r="38" spans="1:22" ht="22.5" customHeight="1" thickBot="1" x14ac:dyDescent="0.3">
      <c r="A38" s="102"/>
      <c r="B38" s="141"/>
      <c r="C38" s="142"/>
      <c r="D38" s="142"/>
      <c r="E38" s="143"/>
      <c r="F38" s="143"/>
      <c r="G38" s="143"/>
      <c r="H38" s="143"/>
      <c r="I38" s="110"/>
      <c r="J38" s="110"/>
      <c r="K38" s="111" t="s">
        <v>226</v>
      </c>
      <c r="L38" s="112">
        <v>1</v>
      </c>
      <c r="M38" s="112">
        <v>13</v>
      </c>
      <c r="N38" s="331">
        <v>7700095100</v>
      </c>
      <c r="O38" s="470"/>
      <c r="P38" s="113">
        <v>800</v>
      </c>
      <c r="Q38" s="114"/>
      <c r="R38" s="333">
        <v>681</v>
      </c>
      <c r="S38" s="410"/>
      <c r="T38" s="335">
        <v>681</v>
      </c>
      <c r="U38" s="403"/>
      <c r="V38" s="115">
        <v>681</v>
      </c>
    </row>
    <row r="39" spans="1:22" ht="22.5" customHeight="1" thickBot="1" x14ac:dyDescent="0.3">
      <c r="A39" s="102"/>
      <c r="B39" s="141"/>
      <c r="C39" s="142"/>
      <c r="D39" s="142"/>
      <c r="E39" s="143"/>
      <c r="F39" s="143"/>
      <c r="G39" s="143"/>
      <c r="H39" s="143"/>
      <c r="I39" s="110"/>
      <c r="J39" s="110"/>
      <c r="K39" s="111" t="s">
        <v>227</v>
      </c>
      <c r="L39" s="112">
        <v>1</v>
      </c>
      <c r="M39" s="112">
        <v>13</v>
      </c>
      <c r="N39" s="331">
        <v>7700095100</v>
      </c>
      <c r="O39" s="470"/>
      <c r="P39" s="113">
        <v>850</v>
      </c>
      <c r="Q39" s="114"/>
      <c r="R39" s="333">
        <v>681</v>
      </c>
      <c r="S39" s="410"/>
      <c r="T39" s="335">
        <v>681</v>
      </c>
      <c r="U39" s="403"/>
      <c r="V39" s="115">
        <v>681</v>
      </c>
    </row>
    <row r="40" spans="1:22" ht="16.5" customHeight="1" thickBot="1" x14ac:dyDescent="0.3">
      <c r="A40" s="102"/>
      <c r="B40" s="469" t="s">
        <v>199</v>
      </c>
      <c r="C40" s="463"/>
      <c r="D40" s="463"/>
      <c r="E40" s="463"/>
      <c r="F40" s="463"/>
      <c r="G40" s="463"/>
      <c r="H40" s="463"/>
      <c r="I40" s="463"/>
      <c r="J40" s="463"/>
      <c r="K40" s="464"/>
      <c r="L40" s="144">
        <v>2</v>
      </c>
      <c r="M40" s="144">
        <v>0</v>
      </c>
      <c r="N40" s="465">
        <v>0</v>
      </c>
      <c r="O40" s="466"/>
      <c r="P40" s="467">
        <v>0</v>
      </c>
      <c r="Q40" s="468"/>
      <c r="R40" s="355">
        <f>R41</f>
        <v>92180</v>
      </c>
      <c r="S40" s="356"/>
      <c r="T40" s="346">
        <f>T41</f>
        <v>92640</v>
      </c>
      <c r="U40" s="347"/>
      <c r="V40" s="145">
        <f>V41</f>
        <v>95155</v>
      </c>
    </row>
    <row r="41" spans="1:22" ht="15" customHeight="1" thickBot="1" x14ac:dyDescent="0.3">
      <c r="A41" s="102"/>
      <c r="B41" s="357"/>
      <c r="C41" s="350"/>
      <c r="D41" s="462" t="s">
        <v>36</v>
      </c>
      <c r="E41" s="463"/>
      <c r="F41" s="463"/>
      <c r="G41" s="463"/>
      <c r="H41" s="463"/>
      <c r="I41" s="463"/>
      <c r="J41" s="463"/>
      <c r="K41" s="464"/>
      <c r="L41" s="144">
        <v>2</v>
      </c>
      <c r="M41" s="144">
        <v>3</v>
      </c>
      <c r="N41" s="465">
        <v>0</v>
      </c>
      <c r="O41" s="466"/>
      <c r="P41" s="467">
        <v>0</v>
      </c>
      <c r="Q41" s="468"/>
      <c r="R41" s="355">
        <f>R42</f>
        <v>92180</v>
      </c>
      <c r="S41" s="356"/>
      <c r="T41" s="346">
        <f>T42</f>
        <v>92640</v>
      </c>
      <c r="U41" s="347"/>
      <c r="V41" s="145">
        <f>V42</f>
        <v>95155</v>
      </c>
    </row>
    <row r="42" spans="1:22" ht="30" customHeight="1" thickBot="1" x14ac:dyDescent="0.3">
      <c r="A42" s="102"/>
      <c r="B42" s="357"/>
      <c r="C42" s="350"/>
      <c r="D42" s="348"/>
      <c r="E42" s="350"/>
      <c r="F42" s="459" t="s">
        <v>191</v>
      </c>
      <c r="G42" s="460"/>
      <c r="H42" s="460"/>
      <c r="I42" s="460"/>
      <c r="J42" s="460"/>
      <c r="K42" s="461"/>
      <c r="L42" s="146">
        <v>2</v>
      </c>
      <c r="M42" s="146">
        <v>3</v>
      </c>
      <c r="N42" s="419">
        <v>5500000000</v>
      </c>
      <c r="O42" s="420"/>
      <c r="P42" s="444">
        <v>0</v>
      </c>
      <c r="Q42" s="445"/>
      <c r="R42" s="333">
        <f>R43</f>
        <v>92180</v>
      </c>
      <c r="S42" s="334"/>
      <c r="T42" s="335">
        <f>T43</f>
        <v>92640</v>
      </c>
      <c r="U42" s="336"/>
      <c r="V42" s="115">
        <f>V43</f>
        <v>95155</v>
      </c>
    </row>
    <row r="43" spans="1:22" ht="19.5" customHeight="1" thickBot="1" x14ac:dyDescent="0.3">
      <c r="A43" s="102"/>
      <c r="B43" s="357"/>
      <c r="C43" s="350"/>
      <c r="D43" s="348"/>
      <c r="E43" s="350"/>
      <c r="F43" s="348"/>
      <c r="G43" s="350"/>
      <c r="H43" s="456" t="s">
        <v>200</v>
      </c>
      <c r="I43" s="457"/>
      <c r="J43" s="457"/>
      <c r="K43" s="458"/>
      <c r="L43" s="146">
        <v>2</v>
      </c>
      <c r="M43" s="146">
        <v>3</v>
      </c>
      <c r="N43" s="419">
        <v>5520000000</v>
      </c>
      <c r="O43" s="420"/>
      <c r="P43" s="444">
        <v>0</v>
      </c>
      <c r="Q43" s="445"/>
      <c r="R43" s="333">
        <f>R44</f>
        <v>92180</v>
      </c>
      <c r="S43" s="334"/>
      <c r="T43" s="335">
        <f>T44</f>
        <v>92640</v>
      </c>
      <c r="U43" s="336"/>
      <c r="V43" s="115">
        <f>V44</f>
        <v>95155</v>
      </c>
    </row>
    <row r="44" spans="1:22" ht="15.75" customHeight="1" x14ac:dyDescent="0.25">
      <c r="A44" s="380"/>
      <c r="B44" s="421"/>
      <c r="C44" s="422"/>
      <c r="D44" s="322"/>
      <c r="E44" s="422"/>
      <c r="F44" s="322"/>
      <c r="G44" s="422"/>
      <c r="H44" s="446" t="s">
        <v>201</v>
      </c>
      <c r="I44" s="447"/>
      <c r="J44" s="447"/>
      <c r="K44" s="448"/>
      <c r="L44" s="442">
        <v>2</v>
      </c>
      <c r="M44" s="442">
        <v>3</v>
      </c>
      <c r="N44" s="452">
        <v>5520051180</v>
      </c>
      <c r="O44" s="453"/>
      <c r="P44" s="436">
        <v>0</v>
      </c>
      <c r="Q44" s="437"/>
      <c r="R44" s="391">
        <f>R46+R47</f>
        <v>92180</v>
      </c>
      <c r="S44" s="392"/>
      <c r="T44" s="395">
        <f>T46+T47</f>
        <v>92640</v>
      </c>
      <c r="U44" s="396"/>
      <c r="V44" s="376">
        <f>V46+V47</f>
        <v>95155</v>
      </c>
    </row>
    <row r="45" spans="1:22" ht="8.25" customHeight="1" thickBot="1" x14ac:dyDescent="0.3">
      <c r="A45" s="380"/>
      <c r="B45" s="423"/>
      <c r="C45" s="401"/>
      <c r="D45" s="324"/>
      <c r="E45" s="401"/>
      <c r="F45" s="324"/>
      <c r="G45" s="401"/>
      <c r="H45" s="449"/>
      <c r="I45" s="450"/>
      <c r="J45" s="450"/>
      <c r="K45" s="451"/>
      <c r="L45" s="443"/>
      <c r="M45" s="443"/>
      <c r="N45" s="454"/>
      <c r="O45" s="455"/>
      <c r="P45" s="438"/>
      <c r="Q45" s="439"/>
      <c r="R45" s="393"/>
      <c r="S45" s="394"/>
      <c r="T45" s="397"/>
      <c r="U45" s="398"/>
      <c r="V45" s="377"/>
    </row>
    <row r="46" spans="1:22" ht="22.5" customHeight="1" thickBot="1" x14ac:dyDescent="0.3">
      <c r="A46" s="102"/>
      <c r="B46" s="357"/>
      <c r="C46" s="350"/>
      <c r="D46" s="348"/>
      <c r="E46" s="350"/>
      <c r="F46" s="348"/>
      <c r="G46" s="350"/>
      <c r="H46" s="348"/>
      <c r="I46" s="349"/>
      <c r="J46" s="350"/>
      <c r="K46" s="147" t="s">
        <v>189</v>
      </c>
      <c r="L46" s="146">
        <v>2</v>
      </c>
      <c r="M46" s="146">
        <v>3</v>
      </c>
      <c r="N46" s="419">
        <v>5520051180</v>
      </c>
      <c r="O46" s="420"/>
      <c r="P46" s="444">
        <v>120</v>
      </c>
      <c r="Q46" s="445"/>
      <c r="R46" s="333">
        <v>91140</v>
      </c>
      <c r="S46" s="334"/>
      <c r="T46" s="335">
        <v>91140</v>
      </c>
      <c r="U46" s="336"/>
      <c r="V46" s="115">
        <v>91140</v>
      </c>
    </row>
    <row r="47" spans="1:22" ht="15" customHeight="1" thickBot="1" x14ac:dyDescent="0.3">
      <c r="A47" s="380"/>
      <c r="B47" s="421"/>
      <c r="C47" s="422"/>
      <c r="D47" s="322"/>
      <c r="E47" s="422"/>
      <c r="F47" s="322"/>
      <c r="G47" s="422"/>
      <c r="H47" s="322"/>
      <c r="I47" s="323"/>
      <c r="J47" s="422"/>
      <c r="K47" s="440" t="s">
        <v>193</v>
      </c>
      <c r="L47" s="442">
        <v>2</v>
      </c>
      <c r="M47" s="442">
        <v>3</v>
      </c>
      <c r="N47" s="419">
        <v>5520051180</v>
      </c>
      <c r="O47" s="420"/>
      <c r="P47" s="436">
        <v>240</v>
      </c>
      <c r="Q47" s="437"/>
      <c r="R47" s="391">
        <v>1040</v>
      </c>
      <c r="S47" s="392"/>
      <c r="T47" s="395">
        <v>1500</v>
      </c>
      <c r="U47" s="396"/>
      <c r="V47" s="376">
        <v>4015</v>
      </c>
    </row>
    <row r="48" spans="1:22" ht="16.5" hidden="1" customHeight="1" thickBot="1" x14ac:dyDescent="0.3">
      <c r="A48" s="380"/>
      <c r="B48" s="423"/>
      <c r="C48" s="401"/>
      <c r="D48" s="324"/>
      <c r="E48" s="401"/>
      <c r="F48" s="324"/>
      <c r="G48" s="401"/>
      <c r="H48" s="324"/>
      <c r="I48" s="325"/>
      <c r="J48" s="401"/>
      <c r="K48" s="441"/>
      <c r="L48" s="443"/>
      <c r="M48" s="443"/>
      <c r="N48" s="419">
        <v>6020051180</v>
      </c>
      <c r="O48" s="420"/>
      <c r="P48" s="438"/>
      <c r="Q48" s="439"/>
      <c r="R48" s="393"/>
      <c r="S48" s="394"/>
      <c r="T48" s="397"/>
      <c r="U48" s="398"/>
      <c r="V48" s="377"/>
    </row>
    <row r="49" spans="1:22" x14ac:dyDescent="0.25">
      <c r="A49" s="380"/>
      <c r="B49" s="421" t="s">
        <v>202</v>
      </c>
      <c r="C49" s="323"/>
      <c r="D49" s="323"/>
      <c r="E49" s="323"/>
      <c r="F49" s="323"/>
      <c r="G49" s="323"/>
      <c r="H49" s="323"/>
      <c r="I49" s="323"/>
      <c r="J49" s="323"/>
      <c r="K49" s="422"/>
      <c r="L49" s="424">
        <v>3</v>
      </c>
      <c r="M49" s="424">
        <v>0</v>
      </c>
      <c r="N49" s="426">
        <v>0</v>
      </c>
      <c r="O49" s="427"/>
      <c r="P49" s="430">
        <v>0</v>
      </c>
      <c r="Q49" s="431"/>
      <c r="R49" s="411">
        <f>R51+R58</f>
        <v>55000</v>
      </c>
      <c r="S49" s="412"/>
      <c r="T49" s="415">
        <f>T51+T58</f>
        <v>55000</v>
      </c>
      <c r="U49" s="416"/>
      <c r="V49" s="434">
        <f>V51+V58</f>
        <v>55000</v>
      </c>
    </row>
    <row r="50" spans="1:22" ht="8.25" customHeight="1" thickBot="1" x14ac:dyDescent="0.3">
      <c r="A50" s="380"/>
      <c r="B50" s="423"/>
      <c r="C50" s="325"/>
      <c r="D50" s="325"/>
      <c r="E50" s="325"/>
      <c r="F50" s="325"/>
      <c r="G50" s="325"/>
      <c r="H50" s="325"/>
      <c r="I50" s="325"/>
      <c r="J50" s="325"/>
      <c r="K50" s="401"/>
      <c r="L50" s="425"/>
      <c r="M50" s="425"/>
      <c r="N50" s="428"/>
      <c r="O50" s="429"/>
      <c r="P50" s="432"/>
      <c r="Q50" s="433"/>
      <c r="R50" s="413"/>
      <c r="S50" s="414"/>
      <c r="T50" s="417"/>
      <c r="U50" s="418"/>
      <c r="V50" s="435"/>
    </row>
    <row r="51" spans="1:22" ht="16.5" customHeight="1" thickBot="1" x14ac:dyDescent="0.3">
      <c r="A51" s="102"/>
      <c r="B51" s="106"/>
      <c r="C51" s="348" t="s">
        <v>40</v>
      </c>
      <c r="D51" s="349"/>
      <c r="E51" s="349"/>
      <c r="F51" s="349"/>
      <c r="G51" s="349"/>
      <c r="H51" s="349"/>
      <c r="I51" s="349"/>
      <c r="J51" s="349"/>
      <c r="K51" s="350"/>
      <c r="L51" s="148">
        <v>3</v>
      </c>
      <c r="M51" s="148">
        <v>10</v>
      </c>
      <c r="N51" s="351">
        <v>0</v>
      </c>
      <c r="O51" s="352"/>
      <c r="P51" s="353">
        <v>0</v>
      </c>
      <c r="Q51" s="354"/>
      <c r="R51" s="355">
        <f>R52</f>
        <v>45000</v>
      </c>
      <c r="S51" s="356"/>
      <c r="T51" s="346">
        <f>T52</f>
        <v>45000</v>
      </c>
      <c r="U51" s="347"/>
      <c r="V51" s="145">
        <f>V52</f>
        <v>45000</v>
      </c>
    </row>
    <row r="52" spans="1:22" ht="26.25" customHeight="1" thickBot="1" x14ac:dyDescent="0.3">
      <c r="A52" s="102"/>
      <c r="B52" s="106"/>
      <c r="C52" s="339"/>
      <c r="D52" s="340"/>
      <c r="E52" s="343" t="s">
        <v>203</v>
      </c>
      <c r="F52" s="344"/>
      <c r="G52" s="344"/>
      <c r="H52" s="344"/>
      <c r="I52" s="344"/>
      <c r="J52" s="344"/>
      <c r="K52" s="345"/>
      <c r="L52" s="112">
        <v>3</v>
      </c>
      <c r="M52" s="112">
        <v>10</v>
      </c>
      <c r="N52" s="331">
        <v>5500000000</v>
      </c>
      <c r="O52" s="332"/>
      <c r="P52" s="337">
        <v>0</v>
      </c>
      <c r="Q52" s="338"/>
      <c r="R52" s="333">
        <f>R53</f>
        <v>45000</v>
      </c>
      <c r="S52" s="334"/>
      <c r="T52" s="335">
        <f>T53</f>
        <v>45000</v>
      </c>
      <c r="U52" s="336"/>
      <c r="V52" s="115">
        <f>V53</f>
        <v>45000</v>
      </c>
    </row>
    <row r="53" spans="1:22" ht="15.75" customHeight="1" x14ac:dyDescent="0.25">
      <c r="A53" s="380"/>
      <c r="B53" s="381"/>
      <c r="C53" s="383"/>
      <c r="D53" s="384"/>
      <c r="E53" s="387"/>
      <c r="F53" s="388"/>
      <c r="G53" s="370" t="s">
        <v>204</v>
      </c>
      <c r="H53" s="371"/>
      <c r="I53" s="371"/>
      <c r="J53" s="371"/>
      <c r="K53" s="372"/>
      <c r="L53" s="378">
        <v>3</v>
      </c>
      <c r="M53" s="378">
        <v>10</v>
      </c>
      <c r="N53" s="360">
        <v>5530000000</v>
      </c>
      <c r="O53" s="361"/>
      <c r="P53" s="364">
        <v>0</v>
      </c>
      <c r="Q53" s="365"/>
      <c r="R53" s="391">
        <f>R55</f>
        <v>45000</v>
      </c>
      <c r="S53" s="392"/>
      <c r="T53" s="395">
        <f>T56</f>
        <v>45000</v>
      </c>
      <c r="U53" s="396"/>
      <c r="V53" s="376">
        <f>V55</f>
        <v>45000</v>
      </c>
    </row>
    <row r="54" spans="1:22" ht="8.25" customHeight="1" thickBot="1" x14ac:dyDescent="0.3">
      <c r="A54" s="380"/>
      <c r="B54" s="382"/>
      <c r="C54" s="385"/>
      <c r="D54" s="386"/>
      <c r="E54" s="389"/>
      <c r="F54" s="390"/>
      <c r="G54" s="373"/>
      <c r="H54" s="374"/>
      <c r="I54" s="374"/>
      <c r="J54" s="374"/>
      <c r="K54" s="375"/>
      <c r="L54" s="379"/>
      <c r="M54" s="379"/>
      <c r="N54" s="362"/>
      <c r="O54" s="363"/>
      <c r="P54" s="366"/>
      <c r="Q54" s="367"/>
      <c r="R54" s="393"/>
      <c r="S54" s="394"/>
      <c r="T54" s="397"/>
      <c r="U54" s="398"/>
      <c r="V54" s="377"/>
    </row>
    <row r="55" spans="1:22" ht="21" customHeight="1" thickBot="1" x14ac:dyDescent="0.3">
      <c r="A55" s="102"/>
      <c r="B55" s="106"/>
      <c r="C55" s="339"/>
      <c r="D55" s="340"/>
      <c r="E55" s="341"/>
      <c r="F55" s="342"/>
      <c r="G55" s="343" t="s">
        <v>205</v>
      </c>
      <c r="H55" s="344"/>
      <c r="I55" s="344"/>
      <c r="J55" s="344"/>
      <c r="K55" s="345"/>
      <c r="L55" s="112">
        <v>3</v>
      </c>
      <c r="M55" s="112">
        <v>10</v>
      </c>
      <c r="N55" s="331">
        <v>5530095020</v>
      </c>
      <c r="O55" s="332"/>
      <c r="P55" s="337">
        <v>200</v>
      </c>
      <c r="Q55" s="338"/>
      <c r="R55" s="333">
        <f>R56</f>
        <v>45000</v>
      </c>
      <c r="S55" s="334"/>
      <c r="T55" s="335">
        <f>T53</f>
        <v>45000</v>
      </c>
      <c r="U55" s="336"/>
      <c r="V55" s="115">
        <f>V56</f>
        <v>45000</v>
      </c>
    </row>
    <row r="56" spans="1:22" ht="18.75" customHeight="1" thickBot="1" x14ac:dyDescent="0.3">
      <c r="A56" s="380"/>
      <c r="B56" s="381"/>
      <c r="C56" s="383"/>
      <c r="D56" s="384"/>
      <c r="E56" s="387"/>
      <c r="F56" s="388"/>
      <c r="G56" s="368"/>
      <c r="H56" s="370" t="s">
        <v>206</v>
      </c>
      <c r="I56" s="371"/>
      <c r="J56" s="371"/>
      <c r="K56" s="372"/>
      <c r="L56" s="378">
        <v>3</v>
      </c>
      <c r="M56" s="378">
        <v>10</v>
      </c>
      <c r="N56" s="360">
        <v>5530095020</v>
      </c>
      <c r="O56" s="361"/>
      <c r="P56" s="405">
        <v>240</v>
      </c>
      <c r="Q56" s="406"/>
      <c r="R56" s="391">
        <v>45000</v>
      </c>
      <c r="S56" s="392"/>
      <c r="T56" s="395">
        <v>45000</v>
      </c>
      <c r="U56" s="396"/>
      <c r="V56" s="376">
        <v>45000</v>
      </c>
    </row>
    <row r="57" spans="1:22" ht="6" hidden="1" customHeight="1" thickBot="1" x14ac:dyDescent="0.3">
      <c r="A57" s="380"/>
      <c r="B57" s="382"/>
      <c r="C57" s="385"/>
      <c r="D57" s="386"/>
      <c r="E57" s="389"/>
      <c r="F57" s="390"/>
      <c r="G57" s="369"/>
      <c r="H57" s="373"/>
      <c r="I57" s="374"/>
      <c r="J57" s="374"/>
      <c r="K57" s="409"/>
      <c r="L57" s="404"/>
      <c r="M57" s="404"/>
      <c r="N57" s="362"/>
      <c r="O57" s="363"/>
      <c r="P57" s="407"/>
      <c r="Q57" s="408"/>
      <c r="R57" s="393"/>
      <c r="S57" s="394"/>
      <c r="T57" s="397"/>
      <c r="U57" s="398"/>
      <c r="V57" s="377"/>
    </row>
    <row r="58" spans="1:22" ht="18.75" customHeight="1" thickBot="1" x14ac:dyDescent="0.3">
      <c r="A58" s="102"/>
      <c r="B58" s="277"/>
      <c r="C58" s="141"/>
      <c r="D58" s="141"/>
      <c r="E58" s="278"/>
      <c r="F58" s="278"/>
      <c r="G58" s="278"/>
      <c r="H58" s="261"/>
      <c r="I58" s="261"/>
      <c r="J58" s="261"/>
      <c r="K58" s="279" t="s">
        <v>293</v>
      </c>
      <c r="L58" s="132">
        <v>3</v>
      </c>
      <c r="M58" s="151">
        <v>14</v>
      </c>
      <c r="N58" s="402">
        <v>0</v>
      </c>
      <c r="O58" s="403"/>
      <c r="P58" s="280">
        <v>0</v>
      </c>
      <c r="Q58" s="262"/>
      <c r="R58" s="333">
        <v>10000</v>
      </c>
      <c r="S58" s="410"/>
      <c r="T58" s="335">
        <v>10000</v>
      </c>
      <c r="U58" s="403"/>
      <c r="V58" s="133">
        <v>10000</v>
      </c>
    </row>
    <row r="59" spans="1:22" ht="18.75" customHeight="1" thickBot="1" x14ac:dyDescent="0.3">
      <c r="A59" s="102"/>
      <c r="B59" s="277"/>
      <c r="C59" s="141"/>
      <c r="D59" s="141"/>
      <c r="E59" s="278"/>
      <c r="F59" s="278"/>
      <c r="G59" s="278"/>
      <c r="H59" s="261"/>
      <c r="I59" s="261"/>
      <c r="J59" s="261"/>
      <c r="K59" s="279" t="s">
        <v>292</v>
      </c>
      <c r="L59" s="132">
        <v>3</v>
      </c>
      <c r="M59" s="151">
        <v>14</v>
      </c>
      <c r="N59" s="402">
        <v>7700020040</v>
      </c>
      <c r="O59" s="403"/>
      <c r="P59" s="280">
        <v>0</v>
      </c>
      <c r="Q59" s="262"/>
      <c r="R59" s="333">
        <v>10000</v>
      </c>
      <c r="S59" s="410"/>
      <c r="T59" s="335">
        <v>10000</v>
      </c>
      <c r="U59" s="403"/>
      <c r="V59" s="133">
        <v>10000</v>
      </c>
    </row>
    <row r="60" spans="1:22" ht="18.75" customHeight="1" thickBot="1" x14ac:dyDescent="0.3">
      <c r="A60" s="102"/>
      <c r="B60" s="277"/>
      <c r="C60" s="141"/>
      <c r="D60" s="141"/>
      <c r="E60" s="278"/>
      <c r="F60" s="278"/>
      <c r="G60" s="278"/>
      <c r="H60" s="261"/>
      <c r="I60" s="261"/>
      <c r="J60" s="261"/>
      <c r="K60" s="279" t="s">
        <v>298</v>
      </c>
      <c r="L60" s="132">
        <v>3</v>
      </c>
      <c r="M60" s="151">
        <v>14</v>
      </c>
      <c r="N60" s="402">
        <v>7700020040</v>
      </c>
      <c r="O60" s="403"/>
      <c r="P60" s="280">
        <v>200</v>
      </c>
      <c r="Q60" s="262"/>
      <c r="R60" s="333">
        <v>10000</v>
      </c>
      <c r="S60" s="410"/>
      <c r="T60" s="335">
        <v>10000</v>
      </c>
      <c r="U60" s="403"/>
      <c r="V60" s="133">
        <v>10000</v>
      </c>
    </row>
    <row r="61" spans="1:22" ht="18.75" customHeight="1" thickBot="1" x14ac:dyDescent="0.3">
      <c r="A61" s="102"/>
      <c r="B61" s="277"/>
      <c r="C61" s="141"/>
      <c r="D61" s="141"/>
      <c r="E61" s="278"/>
      <c r="F61" s="278"/>
      <c r="G61" s="278"/>
      <c r="H61" s="261"/>
      <c r="I61" s="261"/>
      <c r="J61" s="261"/>
      <c r="K61" s="279" t="s">
        <v>193</v>
      </c>
      <c r="L61" s="132">
        <v>3</v>
      </c>
      <c r="M61" s="151">
        <v>14</v>
      </c>
      <c r="N61" s="402">
        <v>7700020040</v>
      </c>
      <c r="O61" s="403"/>
      <c r="P61" s="280">
        <v>240</v>
      </c>
      <c r="Q61" s="262"/>
      <c r="R61" s="333">
        <v>10000</v>
      </c>
      <c r="S61" s="410"/>
      <c r="T61" s="335">
        <v>10000</v>
      </c>
      <c r="U61" s="403"/>
      <c r="V61" s="115">
        <v>10000</v>
      </c>
    </row>
    <row r="62" spans="1:22" ht="16.5" customHeight="1" thickBot="1" x14ac:dyDescent="0.3">
      <c r="A62" s="102"/>
      <c r="B62" s="357" t="s">
        <v>207</v>
      </c>
      <c r="C62" s="349"/>
      <c r="D62" s="349"/>
      <c r="E62" s="349"/>
      <c r="F62" s="349"/>
      <c r="G62" s="349"/>
      <c r="H62" s="349"/>
      <c r="I62" s="349"/>
      <c r="J62" s="349"/>
      <c r="K62" s="401"/>
      <c r="L62" s="148">
        <v>4</v>
      </c>
      <c r="M62" s="148">
        <v>0</v>
      </c>
      <c r="N62" s="351">
        <v>0</v>
      </c>
      <c r="O62" s="352"/>
      <c r="P62" s="353">
        <v>0</v>
      </c>
      <c r="Q62" s="354"/>
      <c r="R62" s="355">
        <f>R63</f>
        <v>1590000</v>
      </c>
      <c r="S62" s="356"/>
      <c r="T62" s="346">
        <f>T63</f>
        <v>534000</v>
      </c>
      <c r="U62" s="347"/>
      <c r="V62" s="145">
        <f>V64</f>
        <v>597000</v>
      </c>
    </row>
    <row r="63" spans="1:22" ht="14.25" customHeight="1" thickBot="1" x14ac:dyDescent="0.3">
      <c r="A63" s="102"/>
      <c r="B63" s="106"/>
      <c r="C63" s="348" t="s">
        <v>71</v>
      </c>
      <c r="D63" s="349"/>
      <c r="E63" s="349"/>
      <c r="F63" s="349"/>
      <c r="G63" s="349"/>
      <c r="H63" s="349"/>
      <c r="I63" s="349"/>
      <c r="J63" s="349"/>
      <c r="K63" s="350"/>
      <c r="L63" s="148">
        <v>4</v>
      </c>
      <c r="M63" s="148">
        <v>9</v>
      </c>
      <c r="N63" s="351">
        <v>0</v>
      </c>
      <c r="O63" s="352"/>
      <c r="P63" s="353">
        <v>0</v>
      </c>
      <c r="Q63" s="354"/>
      <c r="R63" s="355">
        <f>R64</f>
        <v>1590000</v>
      </c>
      <c r="S63" s="356"/>
      <c r="T63" s="346">
        <f>T64</f>
        <v>534000</v>
      </c>
      <c r="U63" s="347"/>
      <c r="V63" s="145">
        <f>V64</f>
        <v>597000</v>
      </c>
    </row>
    <row r="64" spans="1:22" ht="28.5" customHeight="1" thickBot="1" x14ac:dyDescent="0.3">
      <c r="A64" s="102"/>
      <c r="B64" s="106"/>
      <c r="C64" s="339"/>
      <c r="D64" s="340"/>
      <c r="E64" s="343" t="s">
        <v>203</v>
      </c>
      <c r="F64" s="344"/>
      <c r="G64" s="344"/>
      <c r="H64" s="344"/>
      <c r="I64" s="344"/>
      <c r="J64" s="344"/>
      <c r="K64" s="345"/>
      <c r="L64" s="112">
        <v>4</v>
      </c>
      <c r="M64" s="112">
        <v>9</v>
      </c>
      <c r="N64" s="331">
        <v>5500000000</v>
      </c>
      <c r="O64" s="332"/>
      <c r="P64" s="337">
        <v>0</v>
      </c>
      <c r="Q64" s="338"/>
      <c r="R64" s="333">
        <f>R65</f>
        <v>1590000</v>
      </c>
      <c r="S64" s="334"/>
      <c r="T64" s="335">
        <f>T65</f>
        <v>534000</v>
      </c>
      <c r="U64" s="336"/>
      <c r="V64" s="115">
        <f>V65</f>
        <v>597000</v>
      </c>
    </row>
    <row r="65" spans="1:22" ht="15" customHeight="1" thickBot="1" x14ac:dyDescent="0.3">
      <c r="A65" s="380"/>
      <c r="B65" s="381"/>
      <c r="C65" s="383"/>
      <c r="D65" s="384"/>
      <c r="E65" s="387"/>
      <c r="F65" s="388"/>
      <c r="G65" s="370" t="s">
        <v>208</v>
      </c>
      <c r="H65" s="371"/>
      <c r="I65" s="371"/>
      <c r="J65" s="371"/>
      <c r="K65" s="372"/>
      <c r="L65" s="378">
        <v>4</v>
      </c>
      <c r="M65" s="378">
        <v>9</v>
      </c>
      <c r="N65" s="360">
        <v>5540000000</v>
      </c>
      <c r="O65" s="361"/>
      <c r="P65" s="364">
        <v>0</v>
      </c>
      <c r="Q65" s="365"/>
      <c r="R65" s="391">
        <f>R67</f>
        <v>1590000</v>
      </c>
      <c r="S65" s="392"/>
      <c r="T65" s="395">
        <f>T67</f>
        <v>534000</v>
      </c>
      <c r="U65" s="396"/>
      <c r="V65" s="399">
        <f>V67</f>
        <v>597000</v>
      </c>
    </row>
    <row r="66" spans="1:22" ht="9.75" hidden="1" customHeight="1" thickBot="1" x14ac:dyDescent="0.3">
      <c r="A66" s="380"/>
      <c r="B66" s="382"/>
      <c r="C66" s="385"/>
      <c r="D66" s="386"/>
      <c r="E66" s="389"/>
      <c r="F66" s="390"/>
      <c r="G66" s="373"/>
      <c r="H66" s="374"/>
      <c r="I66" s="374"/>
      <c r="J66" s="374"/>
      <c r="K66" s="375"/>
      <c r="L66" s="379"/>
      <c r="M66" s="379"/>
      <c r="N66" s="362"/>
      <c r="O66" s="363"/>
      <c r="P66" s="366"/>
      <c r="Q66" s="367"/>
      <c r="R66" s="393"/>
      <c r="S66" s="394"/>
      <c r="T66" s="397"/>
      <c r="U66" s="398"/>
      <c r="V66" s="400"/>
    </row>
    <row r="67" spans="1:22" ht="15" customHeight="1" thickBot="1" x14ac:dyDescent="0.3">
      <c r="A67" s="102"/>
      <c r="B67" s="106"/>
      <c r="C67" s="339"/>
      <c r="D67" s="340"/>
      <c r="E67" s="341"/>
      <c r="F67" s="342"/>
      <c r="G67" s="343" t="s">
        <v>209</v>
      </c>
      <c r="H67" s="344"/>
      <c r="I67" s="344"/>
      <c r="J67" s="344"/>
      <c r="K67" s="345"/>
      <c r="L67" s="112">
        <v>4</v>
      </c>
      <c r="M67" s="112">
        <v>9</v>
      </c>
      <c r="N67" s="331">
        <v>5540095280</v>
      </c>
      <c r="O67" s="332"/>
      <c r="P67" s="337">
        <v>0</v>
      </c>
      <c r="Q67" s="338"/>
      <c r="R67" s="333">
        <f>R68</f>
        <v>1590000</v>
      </c>
      <c r="S67" s="334"/>
      <c r="T67" s="335">
        <f>T68</f>
        <v>534000</v>
      </c>
      <c r="U67" s="336"/>
      <c r="V67" s="115">
        <f>V68</f>
        <v>597000</v>
      </c>
    </row>
    <row r="68" spans="1:22" ht="15.75" customHeight="1" x14ac:dyDescent="0.25">
      <c r="A68" s="380"/>
      <c r="B68" s="381"/>
      <c r="C68" s="383"/>
      <c r="D68" s="384"/>
      <c r="E68" s="387"/>
      <c r="F68" s="388"/>
      <c r="G68" s="368"/>
      <c r="H68" s="370" t="s">
        <v>206</v>
      </c>
      <c r="I68" s="371"/>
      <c r="J68" s="371"/>
      <c r="K68" s="372"/>
      <c r="L68" s="378">
        <v>4</v>
      </c>
      <c r="M68" s="378">
        <v>9</v>
      </c>
      <c r="N68" s="360">
        <v>5540095280</v>
      </c>
      <c r="O68" s="361"/>
      <c r="P68" s="364">
        <v>240</v>
      </c>
      <c r="Q68" s="365"/>
      <c r="R68" s="391">
        <v>1590000</v>
      </c>
      <c r="S68" s="392"/>
      <c r="T68" s="395">
        <v>534000</v>
      </c>
      <c r="U68" s="396"/>
      <c r="V68" s="376">
        <v>597000</v>
      </c>
    </row>
    <row r="69" spans="1:22" ht="2.25" customHeight="1" thickBot="1" x14ac:dyDescent="0.3">
      <c r="A69" s="380"/>
      <c r="B69" s="382"/>
      <c r="C69" s="385"/>
      <c r="D69" s="386"/>
      <c r="E69" s="389"/>
      <c r="F69" s="390"/>
      <c r="G69" s="369"/>
      <c r="H69" s="373"/>
      <c r="I69" s="374"/>
      <c r="J69" s="374"/>
      <c r="K69" s="375"/>
      <c r="L69" s="379"/>
      <c r="M69" s="379"/>
      <c r="N69" s="362"/>
      <c r="O69" s="363"/>
      <c r="P69" s="366"/>
      <c r="Q69" s="367"/>
      <c r="R69" s="393"/>
      <c r="S69" s="394"/>
      <c r="T69" s="397"/>
      <c r="U69" s="398"/>
      <c r="V69" s="377"/>
    </row>
    <row r="70" spans="1:22" ht="18.75" customHeight="1" thickBot="1" x14ac:dyDescent="0.3">
      <c r="A70" s="102"/>
      <c r="B70" s="357" t="s">
        <v>210</v>
      </c>
      <c r="C70" s="349"/>
      <c r="D70" s="349"/>
      <c r="E70" s="349"/>
      <c r="F70" s="349"/>
      <c r="G70" s="349"/>
      <c r="H70" s="349"/>
      <c r="I70" s="349"/>
      <c r="J70" s="349"/>
      <c r="K70" s="350"/>
      <c r="L70" s="148">
        <v>5</v>
      </c>
      <c r="M70" s="148">
        <v>0</v>
      </c>
      <c r="N70" s="351">
        <v>0</v>
      </c>
      <c r="O70" s="352"/>
      <c r="P70" s="353">
        <v>0</v>
      </c>
      <c r="Q70" s="354"/>
      <c r="R70" s="358">
        <f>R71</f>
        <v>205043</v>
      </c>
      <c r="S70" s="359"/>
      <c r="T70" s="346">
        <f>T71</f>
        <v>278990</v>
      </c>
      <c r="U70" s="347"/>
      <c r="V70" s="145">
        <f>V72</f>
        <v>274990</v>
      </c>
    </row>
    <row r="71" spans="1:22" ht="16.5" customHeight="1" thickBot="1" x14ac:dyDescent="0.3">
      <c r="A71" s="102"/>
      <c r="B71" s="106"/>
      <c r="C71" s="348" t="s">
        <v>44</v>
      </c>
      <c r="D71" s="349"/>
      <c r="E71" s="349"/>
      <c r="F71" s="349"/>
      <c r="G71" s="349"/>
      <c r="H71" s="349"/>
      <c r="I71" s="349"/>
      <c r="J71" s="349"/>
      <c r="K71" s="350"/>
      <c r="L71" s="148">
        <v>5</v>
      </c>
      <c r="M71" s="148">
        <v>3</v>
      </c>
      <c r="N71" s="351">
        <v>0</v>
      </c>
      <c r="O71" s="352"/>
      <c r="P71" s="353">
        <v>0</v>
      </c>
      <c r="Q71" s="354"/>
      <c r="R71" s="358">
        <f>R72</f>
        <v>205043</v>
      </c>
      <c r="S71" s="359"/>
      <c r="T71" s="346">
        <f>T72</f>
        <v>278990</v>
      </c>
      <c r="U71" s="347"/>
      <c r="V71" s="145">
        <f>V72</f>
        <v>274990</v>
      </c>
    </row>
    <row r="72" spans="1:22" ht="30.75" customHeight="1" thickBot="1" x14ac:dyDescent="0.3">
      <c r="A72" s="102"/>
      <c r="B72" s="106"/>
      <c r="C72" s="339"/>
      <c r="D72" s="340"/>
      <c r="E72" s="343" t="s">
        <v>203</v>
      </c>
      <c r="F72" s="344"/>
      <c r="G72" s="344"/>
      <c r="H72" s="344"/>
      <c r="I72" s="344"/>
      <c r="J72" s="344"/>
      <c r="K72" s="345"/>
      <c r="L72" s="112">
        <v>5</v>
      </c>
      <c r="M72" s="112">
        <v>3</v>
      </c>
      <c r="N72" s="331">
        <v>5500000000</v>
      </c>
      <c r="O72" s="332"/>
      <c r="P72" s="337">
        <v>0</v>
      </c>
      <c r="Q72" s="338"/>
      <c r="R72" s="333">
        <f>R73</f>
        <v>205043</v>
      </c>
      <c r="S72" s="334"/>
      <c r="T72" s="335">
        <f>T73</f>
        <v>278990</v>
      </c>
      <c r="U72" s="336"/>
      <c r="V72" s="115">
        <f>V73</f>
        <v>274990</v>
      </c>
    </row>
    <row r="73" spans="1:22" ht="19.5" customHeight="1" thickBot="1" x14ac:dyDescent="0.3">
      <c r="A73" s="102"/>
      <c r="B73" s="106"/>
      <c r="C73" s="339"/>
      <c r="D73" s="340"/>
      <c r="E73" s="343" t="s">
        <v>211</v>
      </c>
      <c r="F73" s="344"/>
      <c r="G73" s="344"/>
      <c r="H73" s="344"/>
      <c r="I73" s="344"/>
      <c r="J73" s="344"/>
      <c r="K73" s="345"/>
      <c r="L73" s="112">
        <v>5</v>
      </c>
      <c r="M73" s="112">
        <v>3</v>
      </c>
      <c r="N73" s="331">
        <v>5550000000</v>
      </c>
      <c r="O73" s="332"/>
      <c r="P73" s="337">
        <v>0</v>
      </c>
      <c r="Q73" s="338"/>
      <c r="R73" s="333">
        <f>R74</f>
        <v>205043</v>
      </c>
      <c r="S73" s="334"/>
      <c r="T73" s="335">
        <f>T74</f>
        <v>278990</v>
      </c>
      <c r="U73" s="336"/>
      <c r="V73" s="115">
        <f>V74</f>
        <v>274990</v>
      </c>
    </row>
    <row r="74" spans="1:22" ht="18" customHeight="1" thickBot="1" x14ac:dyDescent="0.3">
      <c r="A74" s="102"/>
      <c r="B74" s="106"/>
      <c r="C74" s="339"/>
      <c r="D74" s="340"/>
      <c r="E74" s="343" t="s">
        <v>212</v>
      </c>
      <c r="F74" s="344"/>
      <c r="G74" s="344"/>
      <c r="H74" s="344"/>
      <c r="I74" s="344"/>
      <c r="J74" s="344"/>
      <c r="K74" s="345"/>
      <c r="L74" s="112">
        <v>5</v>
      </c>
      <c r="M74" s="112">
        <v>3</v>
      </c>
      <c r="N74" s="331">
        <v>5550095310</v>
      </c>
      <c r="O74" s="332"/>
      <c r="P74" s="337">
        <v>0</v>
      </c>
      <c r="Q74" s="338"/>
      <c r="R74" s="333">
        <f>R75</f>
        <v>205043</v>
      </c>
      <c r="S74" s="334"/>
      <c r="T74" s="335">
        <f>T75</f>
        <v>278990</v>
      </c>
      <c r="U74" s="336"/>
      <c r="V74" s="115">
        <f>V75</f>
        <v>274990</v>
      </c>
    </row>
    <row r="75" spans="1:22" ht="14.25" customHeight="1" thickBot="1" x14ac:dyDescent="0.3">
      <c r="A75" s="102"/>
      <c r="B75" s="106"/>
      <c r="C75" s="339"/>
      <c r="D75" s="340"/>
      <c r="E75" s="343" t="s">
        <v>206</v>
      </c>
      <c r="F75" s="344"/>
      <c r="G75" s="344"/>
      <c r="H75" s="344"/>
      <c r="I75" s="344"/>
      <c r="J75" s="344"/>
      <c r="K75" s="345"/>
      <c r="L75" s="112">
        <v>5</v>
      </c>
      <c r="M75" s="112">
        <v>3</v>
      </c>
      <c r="N75" s="331">
        <v>5550095310</v>
      </c>
      <c r="O75" s="332"/>
      <c r="P75" s="337">
        <v>240</v>
      </c>
      <c r="Q75" s="338"/>
      <c r="R75" s="333">
        <v>205043</v>
      </c>
      <c r="S75" s="334"/>
      <c r="T75" s="335">
        <v>278990</v>
      </c>
      <c r="U75" s="336"/>
      <c r="V75" s="115">
        <v>274990</v>
      </c>
    </row>
    <row r="76" spans="1:22" ht="16.5" customHeight="1" thickBot="1" x14ac:dyDescent="0.3">
      <c r="A76" s="102"/>
      <c r="B76" s="357" t="s">
        <v>213</v>
      </c>
      <c r="C76" s="349"/>
      <c r="D76" s="349"/>
      <c r="E76" s="349"/>
      <c r="F76" s="349"/>
      <c r="G76" s="349"/>
      <c r="H76" s="349"/>
      <c r="I76" s="349"/>
      <c r="J76" s="349"/>
      <c r="K76" s="350"/>
      <c r="L76" s="148">
        <v>8</v>
      </c>
      <c r="M76" s="148">
        <v>0</v>
      </c>
      <c r="N76" s="351">
        <v>0</v>
      </c>
      <c r="O76" s="352"/>
      <c r="P76" s="353">
        <v>0</v>
      </c>
      <c r="Q76" s="354"/>
      <c r="R76" s="355">
        <f>R77</f>
        <v>1486300</v>
      </c>
      <c r="S76" s="356"/>
      <c r="T76" s="346">
        <f>T77</f>
        <v>1486300</v>
      </c>
      <c r="U76" s="347"/>
      <c r="V76" s="145">
        <f>V77</f>
        <v>1486300</v>
      </c>
    </row>
    <row r="77" spans="1:22" ht="16.5" thickBot="1" x14ac:dyDescent="0.3">
      <c r="A77" s="102"/>
      <c r="B77" s="106"/>
      <c r="C77" s="348" t="s">
        <v>47</v>
      </c>
      <c r="D77" s="349"/>
      <c r="E77" s="349"/>
      <c r="F77" s="349"/>
      <c r="G77" s="349"/>
      <c r="H77" s="349"/>
      <c r="I77" s="349"/>
      <c r="J77" s="349"/>
      <c r="K77" s="350"/>
      <c r="L77" s="148">
        <v>8</v>
      </c>
      <c r="M77" s="148">
        <v>1</v>
      </c>
      <c r="N77" s="351">
        <v>0</v>
      </c>
      <c r="O77" s="352"/>
      <c r="P77" s="353">
        <v>0</v>
      </c>
      <c r="Q77" s="354"/>
      <c r="R77" s="355">
        <f>R78</f>
        <v>1486300</v>
      </c>
      <c r="S77" s="356"/>
      <c r="T77" s="346">
        <f>T78</f>
        <v>1486300</v>
      </c>
      <c r="U77" s="347"/>
      <c r="V77" s="145">
        <f>V78</f>
        <v>1486300</v>
      </c>
    </row>
    <row r="78" spans="1:22" ht="26.25" customHeight="1" thickBot="1" x14ac:dyDescent="0.3">
      <c r="A78" s="102"/>
      <c r="B78" s="106"/>
      <c r="C78" s="339"/>
      <c r="D78" s="340"/>
      <c r="E78" s="343" t="s">
        <v>203</v>
      </c>
      <c r="F78" s="344"/>
      <c r="G78" s="344"/>
      <c r="H78" s="344"/>
      <c r="I78" s="344"/>
      <c r="J78" s="344"/>
      <c r="K78" s="345"/>
      <c r="L78" s="112">
        <v>8</v>
      </c>
      <c r="M78" s="112">
        <v>1</v>
      </c>
      <c r="N78" s="331">
        <v>5500000000</v>
      </c>
      <c r="O78" s="332"/>
      <c r="P78" s="337">
        <v>0</v>
      </c>
      <c r="Q78" s="338"/>
      <c r="R78" s="333">
        <f>R79</f>
        <v>1486300</v>
      </c>
      <c r="S78" s="334"/>
      <c r="T78" s="335">
        <f>T79</f>
        <v>1486300</v>
      </c>
      <c r="U78" s="336"/>
      <c r="V78" s="115">
        <f>V79</f>
        <v>1486300</v>
      </c>
    </row>
    <row r="79" spans="1:22" ht="15.75" customHeight="1" thickBot="1" x14ac:dyDescent="0.3">
      <c r="A79" s="102"/>
      <c r="B79" s="106"/>
      <c r="C79" s="339"/>
      <c r="D79" s="340"/>
      <c r="E79" s="343" t="s">
        <v>214</v>
      </c>
      <c r="F79" s="344"/>
      <c r="G79" s="344"/>
      <c r="H79" s="344"/>
      <c r="I79" s="344"/>
      <c r="J79" s="344"/>
      <c r="K79" s="345"/>
      <c r="L79" s="112">
        <v>8</v>
      </c>
      <c r="M79" s="112">
        <v>1</v>
      </c>
      <c r="N79" s="331">
        <v>5560000000</v>
      </c>
      <c r="O79" s="332"/>
      <c r="P79" s="337">
        <v>0</v>
      </c>
      <c r="Q79" s="338"/>
      <c r="R79" s="333">
        <f>R80+R82</f>
        <v>1486300</v>
      </c>
      <c r="S79" s="334"/>
      <c r="T79" s="335">
        <f>T80+T82</f>
        <v>1486300</v>
      </c>
      <c r="U79" s="336"/>
      <c r="V79" s="115">
        <f>V80+V82</f>
        <v>1486300</v>
      </c>
    </row>
    <row r="80" spans="1:22" ht="27" customHeight="1" thickBot="1" x14ac:dyDescent="0.3">
      <c r="A80" s="102"/>
      <c r="B80" s="106"/>
      <c r="C80" s="107"/>
      <c r="D80" s="108"/>
      <c r="E80" s="109"/>
      <c r="F80" s="110"/>
      <c r="G80" s="343" t="s">
        <v>215</v>
      </c>
      <c r="H80" s="344"/>
      <c r="I80" s="344"/>
      <c r="J80" s="344"/>
      <c r="K80" s="345"/>
      <c r="L80" s="112">
        <v>8</v>
      </c>
      <c r="M80" s="112">
        <v>1</v>
      </c>
      <c r="N80" s="331">
        <v>5560075080</v>
      </c>
      <c r="O80" s="332"/>
      <c r="P80" s="337">
        <v>0</v>
      </c>
      <c r="Q80" s="338"/>
      <c r="R80" s="333">
        <f>R81</f>
        <v>1086300</v>
      </c>
      <c r="S80" s="334"/>
      <c r="T80" s="335">
        <f>T81</f>
        <v>1086300</v>
      </c>
      <c r="U80" s="336"/>
      <c r="V80" s="115">
        <f>V81</f>
        <v>1086300</v>
      </c>
    </row>
    <row r="81" spans="1:22" ht="20.25" customHeight="1" thickBot="1" x14ac:dyDescent="0.3">
      <c r="A81" s="102"/>
      <c r="B81" s="106"/>
      <c r="C81" s="339"/>
      <c r="D81" s="340"/>
      <c r="E81" s="341"/>
      <c r="F81" s="342"/>
      <c r="G81" s="343" t="s">
        <v>126</v>
      </c>
      <c r="H81" s="344"/>
      <c r="I81" s="344"/>
      <c r="J81" s="344"/>
      <c r="K81" s="345"/>
      <c r="L81" s="112">
        <v>8</v>
      </c>
      <c r="M81" s="112">
        <v>1</v>
      </c>
      <c r="N81" s="331">
        <v>5560075080</v>
      </c>
      <c r="O81" s="332"/>
      <c r="P81" s="337">
        <v>540</v>
      </c>
      <c r="Q81" s="338"/>
      <c r="R81" s="333">
        <v>1086300</v>
      </c>
      <c r="S81" s="334"/>
      <c r="T81" s="335">
        <v>1086300</v>
      </c>
      <c r="U81" s="336"/>
      <c r="V81" s="115">
        <v>1086300</v>
      </c>
    </row>
    <row r="82" spans="1:22" ht="14.25" customHeight="1" thickBot="1" x14ac:dyDescent="0.3">
      <c r="A82" s="102"/>
      <c r="B82" s="106"/>
      <c r="C82" s="339"/>
      <c r="D82" s="340"/>
      <c r="E82" s="341"/>
      <c r="F82" s="342"/>
      <c r="G82" s="138"/>
      <c r="H82" s="343" t="s">
        <v>216</v>
      </c>
      <c r="I82" s="344"/>
      <c r="J82" s="344"/>
      <c r="K82" s="345"/>
      <c r="L82" s="112">
        <v>8</v>
      </c>
      <c r="M82" s="112">
        <v>1</v>
      </c>
      <c r="N82" s="331">
        <v>5560095220</v>
      </c>
      <c r="O82" s="332"/>
      <c r="P82" s="337">
        <v>0</v>
      </c>
      <c r="Q82" s="338"/>
      <c r="R82" s="333">
        <f>R83</f>
        <v>400000</v>
      </c>
      <c r="S82" s="334"/>
      <c r="T82" s="335">
        <f>T83</f>
        <v>400000</v>
      </c>
      <c r="U82" s="336"/>
      <c r="V82" s="115">
        <f>V83</f>
        <v>400000</v>
      </c>
    </row>
    <row r="83" spans="1:22" ht="18.75" customHeight="1" thickBot="1" x14ac:dyDescent="0.3">
      <c r="A83" s="102"/>
      <c r="B83" s="149"/>
      <c r="C83" s="116"/>
      <c r="D83" s="117"/>
      <c r="E83" s="118"/>
      <c r="F83" s="119"/>
      <c r="G83" s="150"/>
      <c r="H83" s="121"/>
      <c r="I83" s="122"/>
      <c r="J83" s="122"/>
      <c r="K83" s="123" t="s">
        <v>206</v>
      </c>
      <c r="L83" s="132">
        <v>8</v>
      </c>
      <c r="M83" s="151">
        <v>1</v>
      </c>
      <c r="N83" s="331">
        <v>5560095220</v>
      </c>
      <c r="O83" s="332"/>
      <c r="P83" s="136">
        <v>240</v>
      </c>
      <c r="Q83" s="137"/>
      <c r="R83" s="333">
        <v>400000</v>
      </c>
      <c r="S83" s="334"/>
      <c r="T83" s="335">
        <v>400000</v>
      </c>
      <c r="U83" s="336"/>
      <c r="V83" s="152">
        <v>400000</v>
      </c>
    </row>
    <row r="84" spans="1:22" ht="15.75" customHeight="1" x14ac:dyDescent="0.25">
      <c r="A84" s="321"/>
      <c r="B84" s="322" t="s">
        <v>217</v>
      </c>
      <c r="C84" s="323"/>
      <c r="D84" s="323"/>
      <c r="E84" s="323"/>
      <c r="F84" s="323"/>
      <c r="G84" s="323"/>
      <c r="H84" s="323"/>
      <c r="I84" s="323"/>
      <c r="J84" s="323"/>
      <c r="K84" s="323"/>
      <c r="L84" s="316"/>
      <c r="M84" s="316"/>
      <c r="N84" s="316"/>
      <c r="O84" s="316"/>
      <c r="P84" s="327"/>
      <c r="Q84" s="328"/>
      <c r="R84" s="317">
        <f>R76+R70+R62+R49+R40+R9</f>
        <v>5273180</v>
      </c>
      <c r="S84" s="318"/>
      <c r="T84" s="317">
        <f>T76+T70+T62+T49+T40+T9</f>
        <v>4258640</v>
      </c>
      <c r="U84" s="318"/>
      <c r="V84" s="313">
        <f>V76+V70+V62+V49+V40+V9</f>
        <v>4320155</v>
      </c>
    </row>
    <row r="85" spans="1:22" ht="0.75" customHeight="1" thickBot="1" x14ac:dyDescent="0.3">
      <c r="A85" s="321"/>
      <c r="B85" s="324"/>
      <c r="C85" s="325"/>
      <c r="D85" s="325"/>
      <c r="E85" s="325"/>
      <c r="F85" s="325"/>
      <c r="G85" s="325"/>
      <c r="H85" s="325"/>
      <c r="I85" s="325"/>
      <c r="J85" s="325"/>
      <c r="K85" s="325"/>
      <c r="L85" s="326"/>
      <c r="M85" s="326"/>
      <c r="N85" s="326"/>
      <c r="O85" s="326"/>
      <c r="P85" s="329"/>
      <c r="Q85" s="330"/>
      <c r="R85" s="319"/>
      <c r="S85" s="320"/>
      <c r="T85" s="319"/>
      <c r="U85" s="320"/>
      <c r="V85" s="314"/>
    </row>
    <row r="86" spans="1:22" x14ac:dyDescent="0.25">
      <c r="A86" s="94"/>
      <c r="B86" s="94"/>
      <c r="C86" s="315"/>
      <c r="D86" s="315"/>
      <c r="E86" s="315"/>
      <c r="F86" s="315"/>
      <c r="G86" s="153"/>
      <c r="H86" s="315"/>
      <c r="I86" s="315"/>
      <c r="J86" s="315"/>
      <c r="K86" s="315"/>
      <c r="L86" s="94"/>
      <c r="M86" s="94"/>
      <c r="N86" s="315"/>
      <c r="O86" s="315"/>
      <c r="P86" s="315"/>
      <c r="Q86" s="315"/>
      <c r="R86" s="316"/>
      <c r="S86" s="316"/>
      <c r="T86" s="316"/>
      <c r="U86" s="316"/>
      <c r="V86" s="97"/>
    </row>
    <row r="87" spans="1:22" x14ac:dyDescent="0.25">
      <c r="A87" s="94"/>
      <c r="B87" s="94"/>
      <c r="C87" s="312"/>
      <c r="D87" s="312"/>
      <c r="E87" s="312"/>
      <c r="F87" s="312"/>
      <c r="G87" s="94"/>
      <c r="H87" s="312"/>
      <c r="I87" s="312"/>
      <c r="J87" s="312"/>
      <c r="K87" s="312"/>
      <c r="L87" s="94"/>
      <c r="M87" s="94"/>
      <c r="N87" s="312"/>
      <c r="O87" s="312"/>
      <c r="P87" s="312"/>
      <c r="Q87" s="312"/>
      <c r="R87" s="312"/>
      <c r="S87" s="312"/>
      <c r="T87" s="312"/>
      <c r="U87" s="312"/>
      <c r="V87" s="94"/>
    </row>
    <row r="88" spans="1:22" x14ac:dyDescent="0.25">
      <c r="A88" s="94"/>
      <c r="B88" s="94"/>
      <c r="C88" s="312"/>
      <c r="D88" s="312"/>
      <c r="E88" s="312"/>
      <c r="F88" s="312"/>
      <c r="G88" s="94"/>
      <c r="H88" s="312"/>
      <c r="I88" s="312"/>
      <c r="J88" s="312"/>
      <c r="K88" s="312"/>
      <c r="L88" s="94"/>
      <c r="M88" s="94"/>
      <c r="N88" s="312"/>
      <c r="O88" s="312"/>
      <c r="P88" s="312"/>
      <c r="Q88" s="312"/>
      <c r="R88" s="312"/>
      <c r="S88" s="312"/>
      <c r="T88" s="312"/>
      <c r="U88" s="312"/>
      <c r="V88" s="94"/>
    </row>
    <row r="89" spans="1:22" x14ac:dyDescent="0.25">
      <c r="A89" s="94"/>
      <c r="B89" s="94"/>
      <c r="C89" s="312"/>
      <c r="D89" s="312"/>
      <c r="E89" s="312"/>
      <c r="F89" s="312"/>
      <c r="G89" s="94"/>
      <c r="H89" s="312"/>
      <c r="I89" s="312"/>
      <c r="J89" s="312"/>
      <c r="K89" s="312"/>
      <c r="L89" s="94"/>
      <c r="M89" s="94"/>
      <c r="N89" s="312"/>
      <c r="O89" s="312"/>
      <c r="P89" s="312"/>
      <c r="Q89" s="312"/>
      <c r="R89" s="312"/>
      <c r="S89" s="312"/>
      <c r="T89" s="312"/>
      <c r="U89" s="312"/>
      <c r="V89" s="94"/>
    </row>
    <row r="90" spans="1:22" x14ac:dyDescent="0.2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</row>
    <row r="91" spans="1:22" x14ac:dyDescent="0.25">
      <c r="A91" s="154"/>
    </row>
  </sheetData>
  <mergeCells count="465">
    <mergeCell ref="T35:U35"/>
    <mergeCell ref="T33:U33"/>
    <mergeCell ref="T32:U32"/>
    <mergeCell ref="T31:U31"/>
    <mergeCell ref="N39:O39"/>
    <mergeCell ref="R39:S39"/>
    <mergeCell ref="T39:U39"/>
    <mergeCell ref="N38:O38"/>
    <mergeCell ref="R38:S38"/>
    <mergeCell ref="T38:U38"/>
    <mergeCell ref="N36:O36"/>
    <mergeCell ref="N37:O37"/>
    <mergeCell ref="R37:S37"/>
    <mergeCell ref="T37:U37"/>
    <mergeCell ref="T40:U40"/>
    <mergeCell ref="R41:S41"/>
    <mergeCell ref="T34:U34"/>
    <mergeCell ref="R36:S36"/>
    <mergeCell ref="T36:U36"/>
    <mergeCell ref="N35:O35"/>
    <mergeCell ref="R35:S35"/>
    <mergeCell ref="N32:O32"/>
    <mergeCell ref="N33:O33"/>
    <mergeCell ref="N34:O34"/>
    <mergeCell ref="R61:S61"/>
    <mergeCell ref="T61:U61"/>
    <mergeCell ref="N60:O60"/>
    <mergeCell ref="R60:S60"/>
    <mergeCell ref="T60:U60"/>
    <mergeCell ref="N58:O58"/>
    <mergeCell ref="R58:S58"/>
    <mergeCell ref="R7:S7"/>
    <mergeCell ref="T7:U7"/>
    <mergeCell ref="C5:D5"/>
    <mergeCell ref="N59:O59"/>
    <mergeCell ref="R59:S59"/>
    <mergeCell ref="T59:U59"/>
    <mergeCell ref="R29:S29"/>
    <mergeCell ref="R30:S30"/>
    <mergeCell ref="R31:S31"/>
    <mergeCell ref="R32:S32"/>
    <mergeCell ref="E1:F1"/>
    <mergeCell ref="H1:K1"/>
    <mergeCell ref="O1:P1"/>
    <mergeCell ref="T27:U27"/>
    <mergeCell ref="Q4:V4"/>
    <mergeCell ref="Q5:R5"/>
    <mergeCell ref="U5:V5"/>
    <mergeCell ref="A6:V6"/>
    <mergeCell ref="B7:O7"/>
    <mergeCell ref="P7:Q7"/>
    <mergeCell ref="E3:F3"/>
    <mergeCell ref="H3:K3"/>
    <mergeCell ref="O3:P3"/>
    <mergeCell ref="Q1:V1"/>
    <mergeCell ref="C2:D2"/>
    <mergeCell ref="E2:F2"/>
    <mergeCell ref="H2:K2"/>
    <mergeCell ref="O2:P2"/>
    <mergeCell ref="Q2:V2"/>
    <mergeCell ref="C1:D1"/>
    <mergeCell ref="E5:F5"/>
    <mergeCell ref="H5:K5"/>
    <mergeCell ref="O5:P5"/>
    <mergeCell ref="S5:T5"/>
    <mergeCell ref="Q3:V3"/>
    <mergeCell ref="C4:D4"/>
    <mergeCell ref="E4:F4"/>
    <mergeCell ref="H4:K4"/>
    <mergeCell ref="O4:P4"/>
    <mergeCell ref="C3:D3"/>
    <mergeCell ref="P9:Q10"/>
    <mergeCell ref="R9:S10"/>
    <mergeCell ref="T9:U10"/>
    <mergeCell ref="B8:K8"/>
    <mergeCell ref="N8:O8"/>
    <mergeCell ref="P8:Q8"/>
    <mergeCell ref="R8:S8"/>
    <mergeCell ref="N11:O12"/>
    <mergeCell ref="T11:U12"/>
    <mergeCell ref="V11:V12"/>
    <mergeCell ref="P11:Q12"/>
    <mergeCell ref="T8:U8"/>
    <mergeCell ref="A9:A10"/>
    <mergeCell ref="B9:K10"/>
    <mergeCell ref="L9:L10"/>
    <mergeCell ref="M9:M10"/>
    <mergeCell ref="N9:O10"/>
    <mergeCell ref="C13:D13"/>
    <mergeCell ref="E13:K13"/>
    <mergeCell ref="N13:O13"/>
    <mergeCell ref="P13:Q13"/>
    <mergeCell ref="V9:V10"/>
    <mergeCell ref="A11:A12"/>
    <mergeCell ref="B11:B12"/>
    <mergeCell ref="C11:K12"/>
    <mergeCell ref="L11:L12"/>
    <mergeCell ref="M11:M12"/>
    <mergeCell ref="R13:S13"/>
    <mergeCell ref="T13:U13"/>
    <mergeCell ref="G14:K14"/>
    <mergeCell ref="N14:O14"/>
    <mergeCell ref="P14:Q14"/>
    <mergeCell ref="R14:S14"/>
    <mergeCell ref="R11:S12"/>
    <mergeCell ref="T14:U14"/>
    <mergeCell ref="C15:D15"/>
    <mergeCell ref="E15:F15"/>
    <mergeCell ref="H15:K15"/>
    <mergeCell ref="N15:O15"/>
    <mergeCell ref="P15:Q15"/>
    <mergeCell ref="R15:S15"/>
    <mergeCell ref="T15:U15"/>
    <mergeCell ref="C14:D14"/>
    <mergeCell ref="E14:F14"/>
    <mergeCell ref="T18:U18"/>
    <mergeCell ref="N16:O16"/>
    <mergeCell ref="R16:S16"/>
    <mergeCell ref="T16:U16"/>
    <mergeCell ref="C17:K17"/>
    <mergeCell ref="N17:O17"/>
    <mergeCell ref="P17:Q17"/>
    <mergeCell ref="R17:S17"/>
    <mergeCell ref="T17:U17"/>
    <mergeCell ref="C18:D18"/>
    <mergeCell ref="E18:K18"/>
    <mergeCell ref="N18:O18"/>
    <mergeCell ref="P18:Q18"/>
    <mergeCell ref="G19:K19"/>
    <mergeCell ref="N19:O19"/>
    <mergeCell ref="P19:Q19"/>
    <mergeCell ref="R18:S18"/>
    <mergeCell ref="T19:U19"/>
    <mergeCell ref="C20:D20"/>
    <mergeCell ref="E20:F20"/>
    <mergeCell ref="G20:K20"/>
    <mergeCell ref="N20:O20"/>
    <mergeCell ref="P20:Q20"/>
    <mergeCell ref="R20:S20"/>
    <mergeCell ref="T20:U20"/>
    <mergeCell ref="C19:D19"/>
    <mergeCell ref="P21:Q21"/>
    <mergeCell ref="R21:S21"/>
    <mergeCell ref="E19:F19"/>
    <mergeCell ref="C21:D21"/>
    <mergeCell ref="E21:F21"/>
    <mergeCell ref="G21:H21"/>
    <mergeCell ref="R19:S19"/>
    <mergeCell ref="I22:K23"/>
    <mergeCell ref="L22:L23"/>
    <mergeCell ref="M22:M23"/>
    <mergeCell ref="N22:O23"/>
    <mergeCell ref="I21:K21"/>
    <mergeCell ref="N21:O21"/>
    <mergeCell ref="P22:Q23"/>
    <mergeCell ref="R22:S23"/>
    <mergeCell ref="T22:U23"/>
    <mergeCell ref="V22:V23"/>
    <mergeCell ref="T21:U21"/>
    <mergeCell ref="A22:A23"/>
    <mergeCell ref="B22:B23"/>
    <mergeCell ref="C22:D23"/>
    <mergeCell ref="E22:F23"/>
    <mergeCell ref="G22:H23"/>
    <mergeCell ref="N24:O24"/>
    <mergeCell ref="P24:Q24"/>
    <mergeCell ref="R24:S24"/>
    <mergeCell ref="T24:U24"/>
    <mergeCell ref="C24:D24"/>
    <mergeCell ref="E24:F24"/>
    <mergeCell ref="G24:H24"/>
    <mergeCell ref="I24:K24"/>
    <mergeCell ref="N25:O25"/>
    <mergeCell ref="R25:S25"/>
    <mergeCell ref="T25:U25"/>
    <mergeCell ref="N26:O26"/>
    <mergeCell ref="R26:S26"/>
    <mergeCell ref="T26:U26"/>
    <mergeCell ref="T28:U28"/>
    <mergeCell ref="N29:O29"/>
    <mergeCell ref="N30:O30"/>
    <mergeCell ref="N31:O31"/>
    <mergeCell ref="N27:O27"/>
    <mergeCell ref="R27:S27"/>
    <mergeCell ref="N28:O28"/>
    <mergeCell ref="R28:S28"/>
    <mergeCell ref="T30:U30"/>
    <mergeCell ref="T29:U29"/>
    <mergeCell ref="N41:O41"/>
    <mergeCell ref="P41:Q41"/>
    <mergeCell ref="B40:K40"/>
    <mergeCell ref="N40:O40"/>
    <mergeCell ref="P40:Q40"/>
    <mergeCell ref="R40:S40"/>
    <mergeCell ref="T41:U41"/>
    <mergeCell ref="B42:C42"/>
    <mergeCell ref="D42:E42"/>
    <mergeCell ref="F42:K42"/>
    <mergeCell ref="N42:O42"/>
    <mergeCell ref="P42:Q42"/>
    <mergeCell ref="R42:S42"/>
    <mergeCell ref="T42:U42"/>
    <mergeCell ref="B41:C41"/>
    <mergeCell ref="D41:K41"/>
    <mergeCell ref="R43:S43"/>
    <mergeCell ref="T43:U43"/>
    <mergeCell ref="B43:C43"/>
    <mergeCell ref="D43:E43"/>
    <mergeCell ref="F43:G43"/>
    <mergeCell ref="H43:K43"/>
    <mergeCell ref="A44:A45"/>
    <mergeCell ref="B44:C45"/>
    <mergeCell ref="D44:E45"/>
    <mergeCell ref="F44:G45"/>
    <mergeCell ref="N43:O43"/>
    <mergeCell ref="P43:Q43"/>
    <mergeCell ref="P44:Q45"/>
    <mergeCell ref="R44:S45"/>
    <mergeCell ref="T44:U45"/>
    <mergeCell ref="V44:V45"/>
    <mergeCell ref="H44:K45"/>
    <mergeCell ref="L44:L45"/>
    <mergeCell ref="M44:M45"/>
    <mergeCell ref="N44:O45"/>
    <mergeCell ref="R46:S46"/>
    <mergeCell ref="T46:U46"/>
    <mergeCell ref="B46:C46"/>
    <mergeCell ref="D46:E46"/>
    <mergeCell ref="F46:G46"/>
    <mergeCell ref="H46:J46"/>
    <mergeCell ref="A47:A48"/>
    <mergeCell ref="B47:C48"/>
    <mergeCell ref="D47:E48"/>
    <mergeCell ref="F47:G48"/>
    <mergeCell ref="N46:O46"/>
    <mergeCell ref="P46:Q46"/>
    <mergeCell ref="R47:S48"/>
    <mergeCell ref="T47:U48"/>
    <mergeCell ref="H47:J48"/>
    <mergeCell ref="K47:K48"/>
    <mergeCell ref="L47:L48"/>
    <mergeCell ref="M47:M48"/>
    <mergeCell ref="V47:V48"/>
    <mergeCell ref="N48:O48"/>
    <mergeCell ref="A49:A50"/>
    <mergeCell ref="B49:K50"/>
    <mergeCell ref="L49:L50"/>
    <mergeCell ref="M49:M50"/>
    <mergeCell ref="N49:O50"/>
    <mergeCell ref="P49:Q50"/>
    <mergeCell ref="V49:V50"/>
    <mergeCell ref="N47:O47"/>
    <mergeCell ref="T52:U52"/>
    <mergeCell ref="C51:K51"/>
    <mergeCell ref="N51:O51"/>
    <mergeCell ref="P51:Q51"/>
    <mergeCell ref="R51:S51"/>
    <mergeCell ref="R33:S33"/>
    <mergeCell ref="R34:S34"/>
    <mergeCell ref="R49:S50"/>
    <mergeCell ref="T49:U50"/>
    <mergeCell ref="P47:Q48"/>
    <mergeCell ref="A53:A54"/>
    <mergeCell ref="B53:B54"/>
    <mergeCell ref="C53:D54"/>
    <mergeCell ref="E53:F54"/>
    <mergeCell ref="T51:U51"/>
    <mergeCell ref="C52:D52"/>
    <mergeCell ref="E52:K52"/>
    <mergeCell ref="N52:O52"/>
    <mergeCell ref="P52:Q52"/>
    <mergeCell ref="R52:S52"/>
    <mergeCell ref="T53:U54"/>
    <mergeCell ref="V53:V54"/>
    <mergeCell ref="G53:K54"/>
    <mergeCell ref="L53:L54"/>
    <mergeCell ref="M53:M54"/>
    <mergeCell ref="N53:O54"/>
    <mergeCell ref="C55:D55"/>
    <mergeCell ref="E55:F55"/>
    <mergeCell ref="G55:K55"/>
    <mergeCell ref="N55:O55"/>
    <mergeCell ref="P53:Q54"/>
    <mergeCell ref="R53:S54"/>
    <mergeCell ref="P55:Q55"/>
    <mergeCell ref="R55:S55"/>
    <mergeCell ref="T55:U55"/>
    <mergeCell ref="A56:A57"/>
    <mergeCell ref="B56:B57"/>
    <mergeCell ref="C56:D57"/>
    <mergeCell ref="E56:F57"/>
    <mergeCell ref="G56:G57"/>
    <mergeCell ref="H56:K57"/>
    <mergeCell ref="L56:L57"/>
    <mergeCell ref="V56:V57"/>
    <mergeCell ref="B62:K62"/>
    <mergeCell ref="N62:O62"/>
    <mergeCell ref="P62:Q62"/>
    <mergeCell ref="R62:S62"/>
    <mergeCell ref="T62:U62"/>
    <mergeCell ref="N61:O61"/>
    <mergeCell ref="M56:M57"/>
    <mergeCell ref="N56:O57"/>
    <mergeCell ref="P56:Q57"/>
    <mergeCell ref="T64:U64"/>
    <mergeCell ref="C63:K63"/>
    <mergeCell ref="N63:O63"/>
    <mergeCell ref="P63:Q63"/>
    <mergeCell ref="R63:S63"/>
    <mergeCell ref="T56:U57"/>
    <mergeCell ref="R56:S57"/>
    <mergeCell ref="T58:U58"/>
    <mergeCell ref="A65:A66"/>
    <mergeCell ref="B65:B66"/>
    <mergeCell ref="C65:D66"/>
    <mergeCell ref="E65:F66"/>
    <mergeCell ref="T63:U63"/>
    <mergeCell ref="C64:D64"/>
    <mergeCell ref="E64:K64"/>
    <mergeCell ref="N64:O64"/>
    <mergeCell ref="P64:Q64"/>
    <mergeCell ref="R64:S64"/>
    <mergeCell ref="P65:Q66"/>
    <mergeCell ref="R65:S66"/>
    <mergeCell ref="T65:U66"/>
    <mergeCell ref="V65:V66"/>
    <mergeCell ref="G65:K66"/>
    <mergeCell ref="L65:L66"/>
    <mergeCell ref="M65:M66"/>
    <mergeCell ref="N65:O66"/>
    <mergeCell ref="T67:U67"/>
    <mergeCell ref="R68:S69"/>
    <mergeCell ref="T68:U69"/>
    <mergeCell ref="C67:D67"/>
    <mergeCell ref="E67:F67"/>
    <mergeCell ref="G67:K67"/>
    <mergeCell ref="N67:O67"/>
    <mergeCell ref="A68:A69"/>
    <mergeCell ref="B68:B69"/>
    <mergeCell ref="C68:D69"/>
    <mergeCell ref="E68:F69"/>
    <mergeCell ref="P67:Q67"/>
    <mergeCell ref="R67:S67"/>
    <mergeCell ref="V68:V69"/>
    <mergeCell ref="B70:K70"/>
    <mergeCell ref="N70:O70"/>
    <mergeCell ref="P70:Q70"/>
    <mergeCell ref="R70:S70"/>
    <mergeCell ref="T70:U70"/>
    <mergeCell ref="L68:L69"/>
    <mergeCell ref="M68:M69"/>
    <mergeCell ref="T72:U72"/>
    <mergeCell ref="N68:O69"/>
    <mergeCell ref="P68:Q69"/>
    <mergeCell ref="C71:K71"/>
    <mergeCell ref="N71:O71"/>
    <mergeCell ref="P71:Q71"/>
    <mergeCell ref="G68:G69"/>
    <mergeCell ref="H68:K69"/>
    <mergeCell ref="E73:K73"/>
    <mergeCell ref="N73:O73"/>
    <mergeCell ref="P73:Q73"/>
    <mergeCell ref="R71:S71"/>
    <mergeCell ref="T71:U71"/>
    <mergeCell ref="C72:D72"/>
    <mergeCell ref="E72:K72"/>
    <mergeCell ref="N72:O72"/>
    <mergeCell ref="P72:Q72"/>
    <mergeCell ref="R72:S72"/>
    <mergeCell ref="P75:Q75"/>
    <mergeCell ref="R73:S73"/>
    <mergeCell ref="T73:U73"/>
    <mergeCell ref="C74:D74"/>
    <mergeCell ref="E74:K74"/>
    <mergeCell ref="N74:O74"/>
    <mergeCell ref="P74:Q74"/>
    <mergeCell ref="R74:S74"/>
    <mergeCell ref="T74:U74"/>
    <mergeCell ref="C73:D73"/>
    <mergeCell ref="R75:S75"/>
    <mergeCell ref="T75:U75"/>
    <mergeCell ref="B76:K76"/>
    <mergeCell ref="N76:O76"/>
    <mergeCell ref="P76:Q76"/>
    <mergeCell ref="R76:S76"/>
    <mergeCell ref="T76:U76"/>
    <mergeCell ref="C75:D75"/>
    <mergeCell ref="E75:K75"/>
    <mergeCell ref="N75:O75"/>
    <mergeCell ref="R78:S78"/>
    <mergeCell ref="T78:U78"/>
    <mergeCell ref="C77:K77"/>
    <mergeCell ref="N77:O77"/>
    <mergeCell ref="P77:Q77"/>
    <mergeCell ref="R77:S77"/>
    <mergeCell ref="T80:U80"/>
    <mergeCell ref="C79:D79"/>
    <mergeCell ref="E79:K79"/>
    <mergeCell ref="N79:O79"/>
    <mergeCell ref="P79:Q79"/>
    <mergeCell ref="T77:U77"/>
    <mergeCell ref="C78:D78"/>
    <mergeCell ref="E78:K78"/>
    <mergeCell ref="N78:O78"/>
    <mergeCell ref="P78:Q78"/>
    <mergeCell ref="C81:D81"/>
    <mergeCell ref="E81:F81"/>
    <mergeCell ref="G81:K81"/>
    <mergeCell ref="N81:O81"/>
    <mergeCell ref="R79:S79"/>
    <mergeCell ref="T79:U79"/>
    <mergeCell ref="G80:K80"/>
    <mergeCell ref="N80:O80"/>
    <mergeCell ref="P80:Q80"/>
    <mergeCell ref="R80:S80"/>
    <mergeCell ref="C82:D82"/>
    <mergeCell ref="E82:F82"/>
    <mergeCell ref="H82:K82"/>
    <mergeCell ref="N82:O82"/>
    <mergeCell ref="P82:Q82"/>
    <mergeCell ref="R82:S82"/>
    <mergeCell ref="N83:O83"/>
    <mergeCell ref="R83:S83"/>
    <mergeCell ref="T83:U83"/>
    <mergeCell ref="T84:U85"/>
    <mergeCell ref="P81:Q81"/>
    <mergeCell ref="R81:S81"/>
    <mergeCell ref="T81:U81"/>
    <mergeCell ref="T82:U82"/>
    <mergeCell ref="A84:A85"/>
    <mergeCell ref="B84:K85"/>
    <mergeCell ref="L84:L85"/>
    <mergeCell ref="M84:M85"/>
    <mergeCell ref="N84:O85"/>
    <mergeCell ref="P84:Q85"/>
    <mergeCell ref="H87:K87"/>
    <mergeCell ref="N87:O87"/>
    <mergeCell ref="P87:Q87"/>
    <mergeCell ref="R87:S87"/>
    <mergeCell ref="R86:S86"/>
    <mergeCell ref="T86:U86"/>
    <mergeCell ref="V84:V85"/>
    <mergeCell ref="C86:D86"/>
    <mergeCell ref="E86:F86"/>
    <mergeCell ref="H86:K86"/>
    <mergeCell ref="N86:O86"/>
    <mergeCell ref="P86:Q86"/>
    <mergeCell ref="R84:S85"/>
    <mergeCell ref="T87:U87"/>
    <mergeCell ref="C88:D88"/>
    <mergeCell ref="E88:F88"/>
    <mergeCell ref="H88:K88"/>
    <mergeCell ref="N88:O88"/>
    <mergeCell ref="P88:Q88"/>
    <mergeCell ref="R88:S88"/>
    <mergeCell ref="T88:U88"/>
    <mergeCell ref="C87:D87"/>
    <mergeCell ref="E87:F87"/>
    <mergeCell ref="T89:U89"/>
    <mergeCell ref="C89:D89"/>
    <mergeCell ref="E89:F89"/>
    <mergeCell ref="H89:K89"/>
    <mergeCell ref="N89:O89"/>
    <mergeCell ref="P89:Q89"/>
    <mergeCell ref="R89:S89"/>
  </mergeCells>
  <phoneticPr fontId="9" type="noConversion"/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7"/>
  <sheetViews>
    <sheetView showGridLines="0" topLeftCell="J1" zoomScaleNormal="100" workbookViewId="0">
      <selection activeCell="O43" sqref="O43"/>
    </sheetView>
  </sheetViews>
  <sheetFormatPr defaultRowHeight="15" x14ac:dyDescent="0.2"/>
  <cols>
    <col min="1" max="1" width="1.42578125" style="155" hidden="1" customWidth="1"/>
    <col min="2" max="3" width="0.85546875" style="155" hidden="1" customWidth="1"/>
    <col min="4" max="4" width="0.28515625" style="155" hidden="1" customWidth="1"/>
    <col min="5" max="5" width="0.5703125" style="155" hidden="1" customWidth="1"/>
    <col min="6" max="6" width="0.7109375" style="155" hidden="1" customWidth="1"/>
    <col min="7" max="7" width="0.28515625" style="155" hidden="1" customWidth="1"/>
    <col min="8" max="8" width="0.5703125" style="155" hidden="1" customWidth="1"/>
    <col min="9" max="9" width="0.7109375" style="155" hidden="1" customWidth="1"/>
    <col min="10" max="10" width="104.7109375" style="155" customWidth="1"/>
    <col min="11" max="11" width="6.85546875" style="159" customWidth="1"/>
    <col min="12" max="12" width="0" style="159" hidden="1" customWidth="1"/>
    <col min="13" max="13" width="4.85546875" style="159" customWidth="1"/>
    <col min="14" max="14" width="3.85546875" style="159" customWidth="1"/>
    <col min="15" max="15" width="10.85546875" style="160" customWidth="1"/>
    <col min="16" max="16" width="5.5703125" style="160" customWidth="1"/>
    <col min="17" max="17" width="12.42578125" style="159" customWidth="1"/>
    <col min="18" max="18" width="12.5703125" style="159" customWidth="1"/>
    <col min="19" max="19" width="13.85546875" style="159" customWidth="1"/>
    <col min="20" max="20" width="10.42578125" style="159" customWidth="1"/>
    <col min="21" max="21" width="21.28515625" style="159" customWidth="1"/>
    <col min="22" max="22" width="0.28515625" style="159" customWidth="1"/>
    <col min="23" max="16384" width="9.140625" style="159"/>
  </cols>
  <sheetData>
    <row r="1" spans="1:22" x14ac:dyDescent="0.2"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157"/>
      <c r="M1" s="157"/>
      <c r="N1" s="157"/>
      <c r="O1" s="158"/>
      <c r="P1" s="158"/>
      <c r="Q1" s="516" t="s">
        <v>218</v>
      </c>
      <c r="R1" s="516"/>
      <c r="S1" s="516"/>
      <c r="T1" s="516"/>
      <c r="U1" s="516"/>
      <c r="V1" s="516"/>
    </row>
    <row r="2" spans="1:22" x14ac:dyDescent="0.2">
      <c r="B2" s="156"/>
      <c r="C2" s="156"/>
      <c r="D2" s="156"/>
      <c r="E2" s="156"/>
      <c r="F2" s="156"/>
      <c r="G2" s="156"/>
      <c r="H2" s="156"/>
      <c r="I2" s="156"/>
      <c r="J2" s="156"/>
      <c r="K2" s="157"/>
      <c r="L2" s="157"/>
      <c r="M2" s="157"/>
      <c r="N2" s="157"/>
      <c r="O2" s="158"/>
      <c r="P2" s="158"/>
      <c r="Q2" s="516" t="s">
        <v>179</v>
      </c>
      <c r="R2" s="516"/>
      <c r="S2" s="516"/>
      <c r="T2" s="516"/>
      <c r="U2" s="516"/>
      <c r="V2" s="516"/>
    </row>
    <row r="3" spans="1:22" x14ac:dyDescent="0.2">
      <c r="B3" s="156"/>
      <c r="C3" s="156"/>
      <c r="D3" s="156"/>
      <c r="E3" s="156"/>
      <c r="F3" s="156"/>
      <c r="G3" s="156"/>
      <c r="H3" s="156"/>
      <c r="I3" s="156"/>
      <c r="J3" s="156"/>
      <c r="K3" s="157"/>
      <c r="L3" s="157"/>
      <c r="M3" s="157"/>
      <c r="N3" s="157"/>
      <c r="O3" s="158"/>
      <c r="P3" s="158"/>
      <c r="Q3" s="516" t="s">
        <v>74</v>
      </c>
      <c r="R3" s="516"/>
      <c r="S3" s="516"/>
      <c r="T3" s="516"/>
      <c r="U3" s="516"/>
      <c r="V3" s="516"/>
    </row>
    <row r="4" spans="1:22" x14ac:dyDescent="0.2">
      <c r="B4" s="156"/>
      <c r="C4" s="156"/>
      <c r="D4" s="156"/>
      <c r="E4" s="156"/>
      <c r="F4" s="156"/>
      <c r="G4" s="156"/>
      <c r="H4" s="156"/>
      <c r="I4" s="156"/>
      <c r="J4" s="156"/>
      <c r="K4" s="157"/>
      <c r="L4" s="157"/>
      <c r="M4" s="157"/>
      <c r="N4" s="157"/>
      <c r="O4" s="158"/>
      <c r="P4" s="158"/>
      <c r="Q4" s="516" t="s">
        <v>286</v>
      </c>
      <c r="R4" s="516"/>
      <c r="S4" s="516"/>
      <c r="T4" s="516"/>
      <c r="U4" s="516"/>
      <c r="V4" s="516"/>
    </row>
    <row r="5" spans="1:22" ht="3" customHeight="1" x14ac:dyDescent="0.2">
      <c r="Q5" s="157"/>
      <c r="R5" s="157"/>
    </row>
    <row r="6" spans="1:22" ht="15.75" customHeight="1" x14ac:dyDescent="0.25">
      <c r="B6" s="508" t="s">
        <v>284</v>
      </c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235"/>
    </row>
    <row r="7" spans="1:22" ht="12" customHeight="1" thickBot="1" x14ac:dyDescent="0.25">
      <c r="A7" s="161"/>
      <c r="B7" s="236"/>
      <c r="C7" s="237" t="s">
        <v>219</v>
      </c>
      <c r="D7" s="238"/>
      <c r="E7" s="238"/>
      <c r="F7" s="238"/>
      <c r="G7" s="238"/>
      <c r="H7" s="238"/>
      <c r="I7" s="238"/>
      <c r="J7" s="238"/>
      <c r="K7" s="239"/>
      <c r="L7" s="239"/>
      <c r="M7" s="240"/>
      <c r="N7" s="240"/>
      <c r="O7" s="240"/>
      <c r="P7" s="240"/>
      <c r="Q7" s="230"/>
      <c r="R7" s="230"/>
      <c r="S7" s="230" t="s">
        <v>0</v>
      </c>
      <c r="T7" s="230"/>
    </row>
    <row r="8" spans="1:22" ht="18" customHeight="1" thickBot="1" x14ac:dyDescent="0.25">
      <c r="A8" s="164"/>
      <c r="B8" s="509" t="s">
        <v>75</v>
      </c>
      <c r="C8" s="510"/>
      <c r="D8" s="510"/>
      <c r="E8" s="510"/>
      <c r="F8" s="510"/>
      <c r="G8" s="510"/>
      <c r="H8" s="510"/>
      <c r="I8" s="510"/>
      <c r="J8" s="511"/>
      <c r="K8" s="165" t="s">
        <v>130</v>
      </c>
      <c r="L8" s="166" t="s">
        <v>220</v>
      </c>
      <c r="M8" s="166" t="s">
        <v>180</v>
      </c>
      <c r="N8" s="167" t="s">
        <v>181</v>
      </c>
      <c r="O8" s="168" t="s">
        <v>182</v>
      </c>
      <c r="P8" s="169" t="s">
        <v>183</v>
      </c>
      <c r="Q8" s="241">
        <v>2020</v>
      </c>
      <c r="R8" s="242">
        <v>2021</v>
      </c>
      <c r="S8" s="264">
        <v>2022</v>
      </c>
      <c r="T8" s="243" t="s">
        <v>219</v>
      </c>
    </row>
    <row r="9" spans="1:22" ht="18" customHeight="1" x14ac:dyDescent="0.2">
      <c r="A9" s="170"/>
      <c r="B9" s="512" t="s">
        <v>133</v>
      </c>
      <c r="C9" s="512"/>
      <c r="D9" s="512"/>
      <c r="E9" s="512"/>
      <c r="F9" s="512"/>
      <c r="G9" s="512"/>
      <c r="H9" s="512"/>
      <c r="I9" s="512"/>
      <c r="J9" s="513"/>
      <c r="K9" s="171">
        <v>124</v>
      </c>
      <c r="L9" s="172">
        <v>0</v>
      </c>
      <c r="M9" s="173">
        <v>0</v>
      </c>
      <c r="N9" s="173">
        <v>0</v>
      </c>
      <c r="O9" s="174">
        <v>0</v>
      </c>
      <c r="P9" s="175">
        <v>0</v>
      </c>
      <c r="Q9" s="244">
        <f>Q10+Q43+Q53+Q65+Q72+Q79</f>
        <v>5273180</v>
      </c>
      <c r="R9" s="244">
        <f>R10+R43+R53+R65+R72+R79</f>
        <v>4258640</v>
      </c>
      <c r="S9" s="263">
        <f>S10+S43+S53+S65+S72+S79</f>
        <v>4320155</v>
      </c>
      <c r="T9" s="245" t="s">
        <v>219</v>
      </c>
    </row>
    <row r="10" spans="1:22" ht="15.75" customHeight="1" x14ac:dyDescent="0.2">
      <c r="A10" s="170"/>
      <c r="B10" s="514" t="s">
        <v>184</v>
      </c>
      <c r="C10" s="514"/>
      <c r="D10" s="514"/>
      <c r="E10" s="514"/>
      <c r="F10" s="514"/>
      <c r="G10" s="514"/>
      <c r="H10" s="514"/>
      <c r="I10" s="514"/>
      <c r="J10" s="515"/>
      <c r="K10" s="176">
        <v>124</v>
      </c>
      <c r="L10" s="177">
        <v>100</v>
      </c>
      <c r="M10" s="178">
        <v>1</v>
      </c>
      <c r="N10" s="178">
        <v>0</v>
      </c>
      <c r="O10" s="179">
        <v>0</v>
      </c>
      <c r="P10" s="180">
        <v>0</v>
      </c>
      <c r="Q10" s="246">
        <f>Q11+Q18+Q31+Q37</f>
        <v>1844656.98</v>
      </c>
      <c r="R10" s="246">
        <f>R11+R18+R37+R31</f>
        <v>1811710</v>
      </c>
      <c r="S10" s="233">
        <f>S11+S18+S37</f>
        <v>1811710</v>
      </c>
      <c r="T10" s="245" t="s">
        <v>219</v>
      </c>
    </row>
    <row r="11" spans="1:22" ht="14.25" customHeight="1" x14ac:dyDescent="0.2">
      <c r="A11" s="170"/>
      <c r="B11" s="181"/>
      <c r="C11" s="182"/>
      <c r="D11" s="506" t="s">
        <v>185</v>
      </c>
      <c r="E11" s="506"/>
      <c r="F11" s="506"/>
      <c r="G11" s="506"/>
      <c r="H11" s="506"/>
      <c r="I11" s="506"/>
      <c r="J11" s="507"/>
      <c r="K11" s="176">
        <v>124</v>
      </c>
      <c r="L11" s="177">
        <v>102</v>
      </c>
      <c r="M11" s="178">
        <v>1</v>
      </c>
      <c r="N11" s="178">
        <v>2</v>
      </c>
      <c r="O11" s="179">
        <v>0</v>
      </c>
      <c r="P11" s="180">
        <v>0</v>
      </c>
      <c r="Q11" s="246">
        <f>Q14</f>
        <v>497000</v>
      </c>
      <c r="R11" s="246">
        <v>497000</v>
      </c>
      <c r="S11" s="233">
        <v>497000</v>
      </c>
      <c r="T11" s="245" t="s">
        <v>219</v>
      </c>
    </row>
    <row r="12" spans="1:22" ht="21" customHeight="1" x14ac:dyDescent="0.2">
      <c r="A12" s="170"/>
      <c r="B12" s="181"/>
      <c r="C12" s="183"/>
      <c r="D12" s="184"/>
      <c r="E12" s="496" t="s">
        <v>289</v>
      </c>
      <c r="F12" s="496"/>
      <c r="G12" s="496"/>
      <c r="H12" s="496"/>
      <c r="I12" s="496"/>
      <c r="J12" s="497"/>
      <c r="K12" s="187">
        <v>124</v>
      </c>
      <c r="L12" s="177">
        <v>102</v>
      </c>
      <c r="M12" s="188">
        <v>1</v>
      </c>
      <c r="N12" s="188">
        <v>2</v>
      </c>
      <c r="O12" s="189">
        <v>5500000000</v>
      </c>
      <c r="P12" s="190">
        <v>0</v>
      </c>
      <c r="Q12" s="247">
        <v>497000</v>
      </c>
      <c r="R12" s="247">
        <v>497000</v>
      </c>
      <c r="S12" s="234">
        <v>497000</v>
      </c>
      <c r="T12" s="245" t="s">
        <v>219</v>
      </c>
    </row>
    <row r="13" spans="1:22" ht="13.5" customHeight="1" x14ac:dyDescent="0.2">
      <c r="A13" s="170"/>
      <c r="B13" s="181"/>
      <c r="C13" s="183"/>
      <c r="D13" s="184"/>
      <c r="E13" s="186"/>
      <c r="F13" s="185"/>
      <c r="G13" s="185"/>
      <c r="H13" s="185"/>
      <c r="I13" s="185"/>
      <c r="J13" s="186" t="s">
        <v>187</v>
      </c>
      <c r="K13" s="187">
        <v>124</v>
      </c>
      <c r="L13" s="177"/>
      <c r="M13" s="188">
        <v>1</v>
      </c>
      <c r="N13" s="188">
        <v>2</v>
      </c>
      <c r="O13" s="189">
        <v>5510000000</v>
      </c>
      <c r="P13" s="190">
        <v>0</v>
      </c>
      <c r="Q13" s="247">
        <v>497000</v>
      </c>
      <c r="R13" s="247">
        <v>497000</v>
      </c>
      <c r="S13" s="234">
        <v>497000</v>
      </c>
      <c r="T13" s="245"/>
    </row>
    <row r="14" spans="1:22" ht="16.5" customHeight="1" x14ac:dyDescent="0.2">
      <c r="A14" s="170"/>
      <c r="B14" s="181"/>
      <c r="C14" s="183"/>
      <c r="D14" s="191"/>
      <c r="E14" s="192"/>
      <c r="F14" s="502" t="s">
        <v>188</v>
      </c>
      <c r="G14" s="502"/>
      <c r="H14" s="502"/>
      <c r="I14" s="502"/>
      <c r="J14" s="503"/>
      <c r="K14" s="187">
        <v>124</v>
      </c>
      <c r="L14" s="177">
        <v>102</v>
      </c>
      <c r="M14" s="188">
        <v>1</v>
      </c>
      <c r="N14" s="188">
        <v>2</v>
      </c>
      <c r="O14" s="189">
        <v>5510010010</v>
      </c>
      <c r="P14" s="190">
        <v>0</v>
      </c>
      <c r="Q14" s="247">
        <v>497000</v>
      </c>
      <c r="R14" s="247">
        <v>497000</v>
      </c>
      <c r="S14" s="234">
        <v>497000</v>
      </c>
      <c r="T14" s="245" t="s">
        <v>219</v>
      </c>
    </row>
    <row r="15" spans="1:22" ht="14.25" customHeight="1" x14ac:dyDescent="0.2">
      <c r="A15" s="170"/>
      <c r="B15" s="181"/>
      <c r="C15" s="183"/>
      <c r="D15" s="191"/>
      <c r="E15" s="192"/>
      <c r="F15" s="192"/>
      <c r="G15" s="193"/>
      <c r="H15" s="193"/>
      <c r="I15" s="193"/>
      <c r="J15" s="192" t="s">
        <v>189</v>
      </c>
      <c r="K15" s="187">
        <v>124</v>
      </c>
      <c r="L15" s="177"/>
      <c r="M15" s="188">
        <v>1</v>
      </c>
      <c r="N15" s="188">
        <v>2</v>
      </c>
      <c r="O15" s="189">
        <v>5510010010</v>
      </c>
      <c r="P15" s="190">
        <v>120</v>
      </c>
      <c r="Q15" s="247">
        <f>Q16+Q17</f>
        <v>497000</v>
      </c>
      <c r="R15" s="247">
        <f>R16+R17</f>
        <v>497000</v>
      </c>
      <c r="S15" s="234">
        <f>S16+S17</f>
        <v>497000</v>
      </c>
      <c r="T15" s="245"/>
    </row>
    <row r="16" spans="1:22" ht="12.75" customHeight="1" x14ac:dyDescent="0.2">
      <c r="A16" s="170"/>
      <c r="B16" s="181"/>
      <c r="C16" s="183"/>
      <c r="D16" s="191"/>
      <c r="E16" s="192"/>
      <c r="F16" s="192"/>
      <c r="G16" s="193"/>
      <c r="H16" s="193"/>
      <c r="I16" s="193"/>
      <c r="J16" s="192" t="s">
        <v>221</v>
      </c>
      <c r="K16" s="187">
        <v>124</v>
      </c>
      <c r="L16" s="177"/>
      <c r="M16" s="188">
        <v>1</v>
      </c>
      <c r="N16" s="188">
        <v>2</v>
      </c>
      <c r="O16" s="189">
        <v>5510010010</v>
      </c>
      <c r="P16" s="190">
        <v>121</v>
      </c>
      <c r="Q16" s="247">
        <v>382000</v>
      </c>
      <c r="R16" s="247">
        <v>382000</v>
      </c>
      <c r="S16" s="234">
        <v>382000</v>
      </c>
      <c r="T16" s="245"/>
    </row>
    <row r="17" spans="1:20" ht="27" customHeight="1" x14ac:dyDescent="0.2">
      <c r="A17" s="170"/>
      <c r="B17" s="181"/>
      <c r="C17" s="183"/>
      <c r="D17" s="191"/>
      <c r="E17" s="193"/>
      <c r="F17" s="192"/>
      <c r="G17" s="502" t="s">
        <v>222</v>
      </c>
      <c r="H17" s="502"/>
      <c r="I17" s="502"/>
      <c r="J17" s="503"/>
      <c r="K17" s="187">
        <v>124</v>
      </c>
      <c r="L17" s="177">
        <v>102</v>
      </c>
      <c r="M17" s="188">
        <v>1</v>
      </c>
      <c r="N17" s="188">
        <v>2</v>
      </c>
      <c r="O17" s="189">
        <v>5510010010</v>
      </c>
      <c r="P17" s="190">
        <v>129</v>
      </c>
      <c r="Q17" s="247">
        <v>115000</v>
      </c>
      <c r="R17" s="247">
        <v>115000</v>
      </c>
      <c r="S17" s="234">
        <v>115000</v>
      </c>
      <c r="T17" s="245" t="s">
        <v>219</v>
      </c>
    </row>
    <row r="18" spans="1:20" s="196" customFormat="1" ht="24" customHeight="1" x14ac:dyDescent="0.2">
      <c r="A18" s="194"/>
      <c r="B18" s="181"/>
      <c r="C18" s="182"/>
      <c r="D18" s="191"/>
      <c r="E18" s="191"/>
      <c r="F18" s="184"/>
      <c r="G18" s="191"/>
      <c r="H18" s="191"/>
      <c r="I18" s="191"/>
      <c r="J18" s="184" t="s">
        <v>190</v>
      </c>
      <c r="K18" s="176">
        <v>124</v>
      </c>
      <c r="L18" s="195"/>
      <c r="M18" s="178">
        <v>1</v>
      </c>
      <c r="N18" s="178">
        <v>4</v>
      </c>
      <c r="O18" s="179">
        <v>0</v>
      </c>
      <c r="P18" s="180">
        <v>0</v>
      </c>
      <c r="Q18" s="246">
        <f>Q19</f>
        <v>1330354.98</v>
      </c>
      <c r="R18" s="246">
        <f>R22+R25+R28+R30</f>
        <v>1297408</v>
      </c>
      <c r="S18" s="233">
        <f>S19</f>
        <v>1314029</v>
      </c>
      <c r="T18" s="248"/>
    </row>
    <row r="19" spans="1:20" s="157" customFormat="1" ht="24" customHeight="1" x14ac:dyDescent="0.2">
      <c r="A19" s="170"/>
      <c r="B19" s="197"/>
      <c r="C19" s="198"/>
      <c r="D19" s="496" t="s">
        <v>289</v>
      </c>
      <c r="E19" s="496"/>
      <c r="F19" s="496"/>
      <c r="G19" s="496"/>
      <c r="H19" s="496"/>
      <c r="I19" s="496"/>
      <c r="J19" s="497"/>
      <c r="K19" s="187">
        <v>124</v>
      </c>
      <c r="L19" s="177">
        <v>104</v>
      </c>
      <c r="M19" s="188">
        <v>1</v>
      </c>
      <c r="N19" s="188">
        <v>4</v>
      </c>
      <c r="O19" s="189">
        <v>5500000000</v>
      </c>
      <c r="P19" s="190">
        <v>0</v>
      </c>
      <c r="Q19" s="247">
        <f>Q20</f>
        <v>1330354.98</v>
      </c>
      <c r="R19" s="247">
        <f>R20</f>
        <v>1297408</v>
      </c>
      <c r="S19" s="234">
        <f>S20</f>
        <v>1314029</v>
      </c>
      <c r="T19" s="245" t="s">
        <v>219</v>
      </c>
    </row>
    <row r="20" spans="1:20" ht="17.25" customHeight="1" x14ac:dyDescent="0.2">
      <c r="A20" s="170"/>
      <c r="B20" s="199"/>
      <c r="C20" s="200"/>
      <c r="D20" s="201"/>
      <c r="E20" s="502" t="s">
        <v>187</v>
      </c>
      <c r="F20" s="502"/>
      <c r="G20" s="502"/>
      <c r="H20" s="502"/>
      <c r="I20" s="502"/>
      <c r="J20" s="503"/>
      <c r="K20" s="187">
        <v>124</v>
      </c>
      <c r="L20" s="177">
        <v>104</v>
      </c>
      <c r="M20" s="188">
        <v>1</v>
      </c>
      <c r="N20" s="188">
        <v>4</v>
      </c>
      <c r="O20" s="189">
        <v>5510000000</v>
      </c>
      <c r="P20" s="190">
        <v>0</v>
      </c>
      <c r="Q20" s="247">
        <f>Q21</f>
        <v>1330354.98</v>
      </c>
      <c r="R20" s="247">
        <f>R21</f>
        <v>1297408</v>
      </c>
      <c r="S20" s="234">
        <f>S21</f>
        <v>1314029</v>
      </c>
      <c r="T20" s="245" t="s">
        <v>219</v>
      </c>
    </row>
    <row r="21" spans="1:20" ht="17.25" customHeight="1" x14ac:dyDescent="0.2">
      <c r="A21" s="170"/>
      <c r="B21" s="199"/>
      <c r="C21" s="200"/>
      <c r="D21" s="204"/>
      <c r="E21" s="192"/>
      <c r="F21" s="502" t="s">
        <v>192</v>
      </c>
      <c r="G21" s="502"/>
      <c r="H21" s="502"/>
      <c r="I21" s="502"/>
      <c r="J21" s="503"/>
      <c r="K21" s="187">
        <v>124</v>
      </c>
      <c r="L21" s="177">
        <v>104</v>
      </c>
      <c r="M21" s="188">
        <v>1</v>
      </c>
      <c r="N21" s="188">
        <v>4</v>
      </c>
      <c r="O21" s="189">
        <v>5510010020</v>
      </c>
      <c r="P21" s="190">
        <v>0</v>
      </c>
      <c r="Q21" s="247">
        <f>Q22+Q25+Q28+Q30</f>
        <v>1330354.98</v>
      </c>
      <c r="R21" s="247">
        <f>R22+R25+R28+R29</f>
        <v>1297408</v>
      </c>
      <c r="S21" s="234">
        <f>S22+S25+S28+S29</f>
        <v>1314029</v>
      </c>
      <c r="T21" s="245" t="s">
        <v>219</v>
      </c>
    </row>
    <row r="22" spans="1:20" ht="12.75" customHeight="1" x14ac:dyDescent="0.2">
      <c r="A22" s="170"/>
      <c r="B22" s="199"/>
      <c r="C22" s="200"/>
      <c r="D22" s="204"/>
      <c r="E22" s="193"/>
      <c r="F22" s="192"/>
      <c r="G22" s="502" t="s">
        <v>189</v>
      </c>
      <c r="H22" s="502"/>
      <c r="I22" s="502"/>
      <c r="J22" s="503"/>
      <c r="K22" s="187">
        <v>124</v>
      </c>
      <c r="L22" s="177">
        <v>104</v>
      </c>
      <c r="M22" s="188">
        <v>1</v>
      </c>
      <c r="N22" s="188">
        <v>4</v>
      </c>
      <c r="O22" s="189">
        <v>5510010020</v>
      </c>
      <c r="P22" s="190" t="s">
        <v>223</v>
      </c>
      <c r="Q22" s="247">
        <f>Q23+Q24</f>
        <v>469465.98</v>
      </c>
      <c r="R22" s="247">
        <f>R23+R24</f>
        <v>473140</v>
      </c>
      <c r="S22" s="234">
        <f>S23+S24</f>
        <v>473140</v>
      </c>
      <c r="T22" s="245" t="s">
        <v>219</v>
      </c>
    </row>
    <row r="23" spans="1:20" ht="18.75" customHeight="1" x14ac:dyDescent="0.2">
      <c r="A23" s="170"/>
      <c r="B23" s="199"/>
      <c r="C23" s="200"/>
      <c r="D23" s="204"/>
      <c r="E23" s="193"/>
      <c r="F23" s="192"/>
      <c r="G23" s="193"/>
      <c r="H23" s="193"/>
      <c r="I23" s="193"/>
      <c r="J23" s="192" t="s">
        <v>221</v>
      </c>
      <c r="K23" s="187">
        <v>124</v>
      </c>
      <c r="L23" s="177"/>
      <c r="M23" s="188">
        <v>1</v>
      </c>
      <c r="N23" s="188">
        <v>4</v>
      </c>
      <c r="O23" s="189">
        <v>5510010020</v>
      </c>
      <c r="P23" s="190">
        <v>121</v>
      </c>
      <c r="Q23" s="247">
        <v>360572.94</v>
      </c>
      <c r="R23" s="247">
        <v>363394.78</v>
      </c>
      <c r="S23" s="234">
        <v>363394.78</v>
      </c>
      <c r="T23" s="245"/>
    </row>
    <row r="24" spans="1:20" ht="23.25" customHeight="1" x14ac:dyDescent="0.2">
      <c r="A24" s="170"/>
      <c r="B24" s="199"/>
      <c r="C24" s="200"/>
      <c r="D24" s="204"/>
      <c r="E24" s="193"/>
      <c r="F24" s="192"/>
      <c r="G24" s="193"/>
      <c r="H24" s="193"/>
      <c r="I24" s="193"/>
      <c r="J24" s="192" t="s">
        <v>222</v>
      </c>
      <c r="K24" s="187">
        <v>124</v>
      </c>
      <c r="L24" s="177"/>
      <c r="M24" s="188">
        <v>1</v>
      </c>
      <c r="N24" s="188">
        <v>4</v>
      </c>
      <c r="O24" s="189">
        <v>5510010020</v>
      </c>
      <c r="P24" s="190">
        <v>129</v>
      </c>
      <c r="Q24" s="247">
        <v>108893.04</v>
      </c>
      <c r="R24" s="247">
        <v>109745.22</v>
      </c>
      <c r="S24" s="234">
        <v>109745.22</v>
      </c>
      <c r="T24" s="245"/>
    </row>
    <row r="25" spans="1:20" ht="15.75" customHeight="1" x14ac:dyDescent="0.2">
      <c r="A25" s="170"/>
      <c r="B25" s="199"/>
      <c r="C25" s="200"/>
      <c r="D25" s="204"/>
      <c r="E25" s="193"/>
      <c r="F25" s="192"/>
      <c r="G25" s="502" t="s">
        <v>193</v>
      </c>
      <c r="H25" s="502"/>
      <c r="I25" s="502"/>
      <c r="J25" s="503"/>
      <c r="K25" s="187">
        <v>124</v>
      </c>
      <c r="L25" s="177">
        <v>104</v>
      </c>
      <c r="M25" s="188">
        <v>1</v>
      </c>
      <c r="N25" s="188">
        <v>4</v>
      </c>
      <c r="O25" s="189">
        <v>5510010020</v>
      </c>
      <c r="P25" s="190" t="s">
        <v>224</v>
      </c>
      <c r="Q25" s="247">
        <f>Q26</f>
        <v>619319</v>
      </c>
      <c r="R25" s="247">
        <f>R26</f>
        <v>582698</v>
      </c>
      <c r="S25" s="234">
        <f>S26</f>
        <v>599319</v>
      </c>
      <c r="T25" s="245" t="s">
        <v>219</v>
      </c>
    </row>
    <row r="26" spans="1:20" ht="17.25" customHeight="1" x14ac:dyDescent="0.2">
      <c r="A26" s="170"/>
      <c r="B26" s="199"/>
      <c r="C26" s="200"/>
      <c r="D26" s="204"/>
      <c r="E26" s="193"/>
      <c r="F26" s="192"/>
      <c r="G26" s="193"/>
      <c r="H26" s="193"/>
      <c r="I26" s="193"/>
      <c r="J26" s="192" t="s">
        <v>225</v>
      </c>
      <c r="K26" s="187">
        <v>124</v>
      </c>
      <c r="L26" s="177"/>
      <c r="M26" s="188">
        <v>1</v>
      </c>
      <c r="N26" s="188">
        <v>4</v>
      </c>
      <c r="O26" s="189">
        <v>5510010020</v>
      </c>
      <c r="P26" s="190">
        <v>244</v>
      </c>
      <c r="Q26" s="247">
        <v>619319</v>
      </c>
      <c r="R26" s="247">
        <v>582698</v>
      </c>
      <c r="S26" s="234">
        <v>599319</v>
      </c>
      <c r="T26" s="245"/>
    </row>
    <row r="27" spans="1:20" ht="17.25" customHeight="1" x14ac:dyDescent="0.2">
      <c r="A27" s="170"/>
      <c r="B27" s="199"/>
      <c r="C27" s="205"/>
      <c r="D27" s="206"/>
      <c r="E27" s="272"/>
      <c r="F27" s="273"/>
      <c r="G27" s="272"/>
      <c r="H27" s="272"/>
      <c r="I27" s="272"/>
      <c r="J27" s="273" t="s">
        <v>288</v>
      </c>
      <c r="K27" s="187">
        <v>124</v>
      </c>
      <c r="L27" s="177"/>
      <c r="M27" s="188">
        <v>1</v>
      </c>
      <c r="N27" s="188">
        <v>4</v>
      </c>
      <c r="O27" s="189">
        <v>5510010020</v>
      </c>
      <c r="P27" s="190">
        <v>500</v>
      </c>
      <c r="Q27" s="265">
        <f>Q28</f>
        <v>15040</v>
      </c>
      <c r="R27" s="265">
        <f>R28</f>
        <v>15040</v>
      </c>
      <c r="S27" s="266">
        <f>S28</f>
        <v>15040</v>
      </c>
      <c r="T27" s="245"/>
    </row>
    <row r="28" spans="1:20" ht="17.25" customHeight="1" x14ac:dyDescent="0.2">
      <c r="A28" s="170"/>
      <c r="B28" s="199"/>
      <c r="C28" s="205"/>
      <c r="D28" s="206"/>
      <c r="E28" s="272"/>
      <c r="F28" s="273"/>
      <c r="G28" s="272"/>
      <c r="H28" s="272"/>
      <c r="I28" s="272"/>
      <c r="J28" s="273" t="s">
        <v>126</v>
      </c>
      <c r="K28" s="187">
        <v>124</v>
      </c>
      <c r="L28" s="177"/>
      <c r="M28" s="188">
        <v>1</v>
      </c>
      <c r="N28" s="188">
        <v>4</v>
      </c>
      <c r="O28" s="189">
        <v>5510010020</v>
      </c>
      <c r="P28" s="190">
        <v>540</v>
      </c>
      <c r="Q28" s="265">
        <v>15040</v>
      </c>
      <c r="R28" s="265">
        <v>15040</v>
      </c>
      <c r="S28" s="266">
        <v>15040</v>
      </c>
      <c r="T28" s="245"/>
    </row>
    <row r="29" spans="1:20" ht="22.5" customHeight="1" x14ac:dyDescent="0.2">
      <c r="A29" s="170"/>
      <c r="B29" s="199"/>
      <c r="C29" s="205"/>
      <c r="D29" s="206"/>
      <c r="E29" s="207"/>
      <c r="F29" s="208"/>
      <c r="G29" s="207"/>
      <c r="H29" s="207"/>
      <c r="I29" s="207"/>
      <c r="J29" s="273" t="s">
        <v>196</v>
      </c>
      <c r="K29" s="187">
        <v>124</v>
      </c>
      <c r="L29" s="177"/>
      <c r="M29" s="188">
        <v>1</v>
      </c>
      <c r="N29" s="188">
        <v>4</v>
      </c>
      <c r="O29" s="189">
        <v>5510015010</v>
      </c>
      <c r="P29" s="190">
        <v>0</v>
      </c>
      <c r="Q29" s="267">
        <f>Q30</f>
        <v>226530</v>
      </c>
      <c r="R29" s="267">
        <f>R30</f>
        <v>226530</v>
      </c>
      <c r="S29" s="268">
        <f>S30</f>
        <v>226530</v>
      </c>
      <c r="T29" s="245"/>
    </row>
    <row r="30" spans="1:20" ht="16.5" customHeight="1" x14ac:dyDescent="0.2">
      <c r="A30" s="170"/>
      <c r="B30" s="199"/>
      <c r="C30" s="205"/>
      <c r="D30" s="206"/>
      <c r="E30" s="207"/>
      <c r="F30" s="208"/>
      <c r="G30" s="207"/>
      <c r="H30" s="207"/>
      <c r="I30" s="207"/>
      <c r="J30" s="273" t="s">
        <v>126</v>
      </c>
      <c r="K30" s="187">
        <v>124</v>
      </c>
      <c r="L30" s="177"/>
      <c r="M30" s="188">
        <v>1</v>
      </c>
      <c r="N30" s="188">
        <v>4</v>
      </c>
      <c r="O30" s="189">
        <v>5510015010</v>
      </c>
      <c r="P30" s="190">
        <v>540</v>
      </c>
      <c r="Q30" s="267">
        <v>226530</v>
      </c>
      <c r="R30" s="267">
        <v>226530</v>
      </c>
      <c r="S30" s="268">
        <v>226530</v>
      </c>
      <c r="T30" s="245"/>
    </row>
    <row r="31" spans="1:20" ht="18" customHeight="1" x14ac:dyDescent="0.2">
      <c r="A31" s="170"/>
      <c r="B31" s="199"/>
      <c r="C31" s="205"/>
      <c r="D31" s="206"/>
      <c r="E31" s="207"/>
      <c r="F31" s="208"/>
      <c r="G31" s="207"/>
      <c r="H31" s="207"/>
      <c r="I31" s="207"/>
      <c r="J31" s="273" t="s">
        <v>296</v>
      </c>
      <c r="K31" s="176">
        <v>124</v>
      </c>
      <c r="L31" s="195"/>
      <c r="M31" s="178">
        <v>1</v>
      </c>
      <c r="N31" s="178">
        <v>6</v>
      </c>
      <c r="O31" s="179">
        <v>0</v>
      </c>
      <c r="P31" s="180">
        <v>0</v>
      </c>
      <c r="Q31" s="269">
        <f t="shared" ref="Q31:S32" si="0">Q32</f>
        <v>16621</v>
      </c>
      <c r="R31" s="269">
        <f t="shared" si="0"/>
        <v>16621</v>
      </c>
      <c r="S31" s="270">
        <f t="shared" si="0"/>
        <v>16621</v>
      </c>
      <c r="T31" s="245"/>
    </row>
    <row r="32" spans="1:20" ht="22.5" customHeight="1" x14ac:dyDescent="0.25">
      <c r="A32" s="170"/>
      <c r="B32" s="199"/>
      <c r="C32" s="205"/>
      <c r="D32" s="206"/>
      <c r="E32" s="207"/>
      <c r="F32" s="208"/>
      <c r="G32" s="207"/>
      <c r="H32" s="207"/>
      <c r="I32" s="207"/>
      <c r="J32" s="249" t="s">
        <v>295</v>
      </c>
      <c r="K32" s="250">
        <v>124</v>
      </c>
      <c r="L32" s="177"/>
      <c r="M32" s="188">
        <v>1</v>
      </c>
      <c r="N32" s="188">
        <v>6</v>
      </c>
      <c r="O32" s="189">
        <v>5500000000</v>
      </c>
      <c r="P32" s="190">
        <v>0</v>
      </c>
      <c r="Q32" s="267">
        <f t="shared" si="0"/>
        <v>16621</v>
      </c>
      <c r="R32" s="267">
        <f t="shared" si="0"/>
        <v>16621</v>
      </c>
      <c r="S32" s="268">
        <f t="shared" si="0"/>
        <v>16621</v>
      </c>
      <c r="T32" s="245"/>
    </row>
    <row r="33" spans="1:20" ht="18" customHeight="1" x14ac:dyDescent="0.25">
      <c r="A33" s="170"/>
      <c r="B33" s="199"/>
      <c r="C33" s="205"/>
      <c r="D33" s="206"/>
      <c r="E33" s="207"/>
      <c r="F33" s="208"/>
      <c r="G33" s="207"/>
      <c r="H33" s="207"/>
      <c r="I33" s="207"/>
      <c r="J33" s="249" t="s">
        <v>187</v>
      </c>
      <c r="K33" s="250">
        <v>124</v>
      </c>
      <c r="L33" s="177"/>
      <c r="M33" s="188">
        <v>1</v>
      </c>
      <c r="N33" s="188">
        <v>6</v>
      </c>
      <c r="O33" s="189">
        <v>5510000000</v>
      </c>
      <c r="P33" s="190">
        <v>0</v>
      </c>
      <c r="Q33" s="267">
        <v>16621</v>
      </c>
      <c r="R33" s="267">
        <v>16621</v>
      </c>
      <c r="S33" s="268">
        <v>16621</v>
      </c>
      <c r="T33" s="245"/>
    </row>
    <row r="34" spans="1:20" ht="18" customHeight="1" x14ac:dyDescent="0.25">
      <c r="A34" s="170"/>
      <c r="B34" s="199"/>
      <c r="C34" s="205"/>
      <c r="D34" s="206"/>
      <c r="E34" s="207"/>
      <c r="F34" s="208"/>
      <c r="G34" s="207"/>
      <c r="H34" s="207"/>
      <c r="I34" s="207"/>
      <c r="J34" s="249" t="s">
        <v>198</v>
      </c>
      <c r="K34" s="250">
        <v>124</v>
      </c>
      <c r="L34" s="177"/>
      <c r="M34" s="188">
        <v>1</v>
      </c>
      <c r="N34" s="188">
        <v>6</v>
      </c>
      <c r="O34" s="189">
        <v>5510010080</v>
      </c>
      <c r="P34" s="190">
        <v>0</v>
      </c>
      <c r="Q34" s="267">
        <v>16621</v>
      </c>
      <c r="R34" s="267">
        <v>16621</v>
      </c>
      <c r="S34" s="268">
        <v>16621</v>
      </c>
      <c r="T34" s="245"/>
    </row>
    <row r="35" spans="1:20" ht="18" customHeight="1" x14ac:dyDescent="0.25">
      <c r="A35" s="170"/>
      <c r="B35" s="199"/>
      <c r="C35" s="205"/>
      <c r="D35" s="206"/>
      <c r="E35" s="207"/>
      <c r="F35" s="208"/>
      <c r="G35" s="207"/>
      <c r="H35" s="207"/>
      <c r="I35" s="207"/>
      <c r="J35" s="249" t="s">
        <v>288</v>
      </c>
      <c r="K35" s="250">
        <v>124</v>
      </c>
      <c r="L35" s="177"/>
      <c r="M35" s="188">
        <v>1</v>
      </c>
      <c r="N35" s="188">
        <v>6</v>
      </c>
      <c r="O35" s="189">
        <v>5510010080</v>
      </c>
      <c r="P35" s="190">
        <v>500</v>
      </c>
      <c r="Q35" s="267">
        <v>16621</v>
      </c>
      <c r="R35" s="267">
        <v>16621</v>
      </c>
      <c r="S35" s="268">
        <v>16621</v>
      </c>
      <c r="T35" s="245"/>
    </row>
    <row r="36" spans="1:20" ht="18" customHeight="1" x14ac:dyDescent="0.25">
      <c r="A36" s="170"/>
      <c r="B36" s="199"/>
      <c r="C36" s="205"/>
      <c r="D36" s="206"/>
      <c r="E36" s="207"/>
      <c r="F36" s="208"/>
      <c r="G36" s="207"/>
      <c r="H36" s="207"/>
      <c r="I36" s="207"/>
      <c r="J36" s="249" t="s">
        <v>126</v>
      </c>
      <c r="K36" s="250">
        <v>124</v>
      </c>
      <c r="L36" s="177"/>
      <c r="M36" s="188">
        <v>1</v>
      </c>
      <c r="N36" s="188">
        <v>6</v>
      </c>
      <c r="O36" s="189">
        <v>5510010080</v>
      </c>
      <c r="P36" s="190">
        <v>540</v>
      </c>
      <c r="Q36" s="267">
        <v>16621</v>
      </c>
      <c r="R36" s="267">
        <v>16621</v>
      </c>
      <c r="S36" s="268">
        <v>16621</v>
      </c>
      <c r="T36" s="245"/>
    </row>
    <row r="37" spans="1:20" ht="17.25" customHeight="1" x14ac:dyDescent="0.2">
      <c r="A37" s="170"/>
      <c r="B37" s="181"/>
      <c r="C37" s="274"/>
      <c r="D37" s="275"/>
      <c r="E37" s="272"/>
      <c r="F37" s="273"/>
      <c r="G37" s="272"/>
      <c r="H37" s="272"/>
      <c r="I37" s="272"/>
      <c r="J37" s="276" t="s">
        <v>32</v>
      </c>
      <c r="K37" s="271">
        <v>124</v>
      </c>
      <c r="L37" s="195"/>
      <c r="M37" s="178">
        <v>1</v>
      </c>
      <c r="N37" s="178">
        <v>13</v>
      </c>
      <c r="O37" s="179">
        <v>0</v>
      </c>
      <c r="P37" s="180">
        <v>0</v>
      </c>
      <c r="Q37" s="269">
        <f t="shared" ref="Q37:S41" si="1">Q38</f>
        <v>681</v>
      </c>
      <c r="R37" s="269">
        <f t="shared" si="1"/>
        <v>681</v>
      </c>
      <c r="S37" s="270">
        <f t="shared" si="1"/>
        <v>681</v>
      </c>
      <c r="T37" s="245"/>
    </row>
    <row r="38" spans="1:20" ht="18.75" customHeight="1" x14ac:dyDescent="0.25">
      <c r="A38" s="170"/>
      <c r="B38" s="181"/>
      <c r="C38" s="274"/>
      <c r="D38" s="275"/>
      <c r="E38" s="272"/>
      <c r="F38" s="273"/>
      <c r="G38" s="272"/>
      <c r="H38" s="272"/>
      <c r="I38" s="272"/>
      <c r="J38" s="249" t="s">
        <v>287</v>
      </c>
      <c r="K38" s="250">
        <v>124</v>
      </c>
      <c r="L38" s="177"/>
      <c r="M38" s="188">
        <v>1</v>
      </c>
      <c r="N38" s="188">
        <v>13</v>
      </c>
      <c r="O38" s="189">
        <v>7700000000</v>
      </c>
      <c r="P38" s="190">
        <v>0</v>
      </c>
      <c r="Q38" s="267">
        <f t="shared" si="1"/>
        <v>681</v>
      </c>
      <c r="R38" s="267">
        <f t="shared" si="1"/>
        <v>681</v>
      </c>
      <c r="S38" s="268">
        <f t="shared" si="1"/>
        <v>681</v>
      </c>
      <c r="T38" s="245"/>
    </row>
    <row r="39" spans="1:20" ht="15" customHeight="1" x14ac:dyDescent="0.25">
      <c r="A39" s="170"/>
      <c r="B39" s="181"/>
      <c r="C39" s="274"/>
      <c r="D39" s="275"/>
      <c r="E39" s="272"/>
      <c r="F39" s="273"/>
      <c r="G39" s="272"/>
      <c r="H39" s="272"/>
      <c r="I39" s="272"/>
      <c r="J39" s="249" t="s">
        <v>294</v>
      </c>
      <c r="K39" s="250">
        <v>124</v>
      </c>
      <c r="L39" s="177"/>
      <c r="M39" s="188">
        <v>1</v>
      </c>
      <c r="N39" s="188">
        <v>13</v>
      </c>
      <c r="O39" s="189">
        <v>7700095100</v>
      </c>
      <c r="P39" s="190">
        <v>0</v>
      </c>
      <c r="Q39" s="267">
        <f t="shared" si="1"/>
        <v>681</v>
      </c>
      <c r="R39" s="267">
        <f t="shared" si="1"/>
        <v>681</v>
      </c>
      <c r="S39" s="268">
        <f t="shared" si="1"/>
        <v>681</v>
      </c>
      <c r="T39" s="245"/>
    </row>
    <row r="40" spans="1:20" ht="13.5" customHeight="1" x14ac:dyDescent="0.25">
      <c r="A40" s="170"/>
      <c r="B40" s="181"/>
      <c r="C40" s="274"/>
      <c r="D40" s="275"/>
      <c r="E40" s="272"/>
      <c r="F40" s="273"/>
      <c r="G40" s="272"/>
      <c r="H40" s="272"/>
      <c r="I40" s="272"/>
      <c r="J40" s="249" t="s">
        <v>226</v>
      </c>
      <c r="K40" s="250">
        <v>124</v>
      </c>
      <c r="L40" s="177"/>
      <c r="M40" s="188">
        <v>1</v>
      </c>
      <c r="N40" s="188">
        <v>13</v>
      </c>
      <c r="O40" s="189">
        <v>7700095100</v>
      </c>
      <c r="P40" s="190">
        <v>800</v>
      </c>
      <c r="Q40" s="267">
        <f t="shared" si="1"/>
        <v>681</v>
      </c>
      <c r="R40" s="267">
        <f t="shared" si="1"/>
        <v>681</v>
      </c>
      <c r="S40" s="268">
        <f t="shared" si="1"/>
        <v>681</v>
      </c>
      <c r="T40" s="245"/>
    </row>
    <row r="41" spans="1:20" ht="13.5" customHeight="1" x14ac:dyDescent="0.25">
      <c r="A41" s="170"/>
      <c r="B41" s="181"/>
      <c r="C41" s="274"/>
      <c r="D41" s="275"/>
      <c r="E41" s="272"/>
      <c r="F41" s="273"/>
      <c r="G41" s="272"/>
      <c r="H41" s="272"/>
      <c r="I41" s="272"/>
      <c r="J41" s="249" t="s">
        <v>227</v>
      </c>
      <c r="K41" s="250">
        <v>124</v>
      </c>
      <c r="L41" s="177"/>
      <c r="M41" s="188">
        <v>1</v>
      </c>
      <c r="N41" s="188">
        <v>13</v>
      </c>
      <c r="O41" s="189">
        <v>7700095100</v>
      </c>
      <c r="P41" s="190">
        <v>850</v>
      </c>
      <c r="Q41" s="267">
        <f t="shared" si="1"/>
        <v>681</v>
      </c>
      <c r="R41" s="267">
        <f t="shared" si="1"/>
        <v>681</v>
      </c>
      <c r="S41" s="268">
        <f t="shared" si="1"/>
        <v>681</v>
      </c>
      <c r="T41" s="245"/>
    </row>
    <row r="42" spans="1:20" ht="13.5" customHeight="1" x14ac:dyDescent="0.25">
      <c r="A42" s="170"/>
      <c r="B42" s="181"/>
      <c r="C42" s="274"/>
      <c r="D42" s="275"/>
      <c r="E42" s="272"/>
      <c r="F42" s="273"/>
      <c r="G42" s="272"/>
      <c r="H42" s="272"/>
      <c r="I42" s="272"/>
      <c r="J42" s="249" t="s">
        <v>228</v>
      </c>
      <c r="K42" s="250">
        <v>124</v>
      </c>
      <c r="L42" s="177"/>
      <c r="M42" s="188">
        <v>1</v>
      </c>
      <c r="N42" s="188">
        <v>13</v>
      </c>
      <c r="O42" s="189">
        <v>7700095100</v>
      </c>
      <c r="P42" s="190">
        <v>853</v>
      </c>
      <c r="Q42" s="267">
        <v>681</v>
      </c>
      <c r="R42" s="267">
        <v>681</v>
      </c>
      <c r="S42" s="268">
        <v>681</v>
      </c>
      <c r="T42" s="245"/>
    </row>
    <row r="43" spans="1:20" ht="14.25" customHeight="1" x14ac:dyDescent="0.2">
      <c r="A43" s="170"/>
      <c r="B43" s="498" t="s">
        <v>199</v>
      </c>
      <c r="C43" s="498"/>
      <c r="D43" s="498"/>
      <c r="E43" s="498"/>
      <c r="F43" s="498"/>
      <c r="G43" s="498"/>
      <c r="H43" s="498"/>
      <c r="I43" s="498"/>
      <c r="J43" s="499"/>
      <c r="K43" s="176">
        <v>124</v>
      </c>
      <c r="L43" s="177">
        <v>200</v>
      </c>
      <c r="M43" s="178">
        <v>2</v>
      </c>
      <c r="N43" s="178">
        <v>0</v>
      </c>
      <c r="O43" s="179">
        <v>0</v>
      </c>
      <c r="P43" s="180">
        <v>0</v>
      </c>
      <c r="Q43" s="269">
        <f t="shared" ref="Q43:S46" si="2">Q44</f>
        <v>92180</v>
      </c>
      <c r="R43" s="269">
        <f t="shared" si="2"/>
        <v>92640</v>
      </c>
      <c r="S43" s="270">
        <f t="shared" si="2"/>
        <v>95155</v>
      </c>
      <c r="T43" s="245" t="s">
        <v>219</v>
      </c>
    </row>
    <row r="44" spans="1:20" ht="15" customHeight="1" x14ac:dyDescent="0.2">
      <c r="A44" s="170"/>
      <c r="B44" s="199"/>
      <c r="C44" s="209"/>
      <c r="D44" s="506" t="s">
        <v>36</v>
      </c>
      <c r="E44" s="506"/>
      <c r="F44" s="506"/>
      <c r="G44" s="506"/>
      <c r="H44" s="506"/>
      <c r="I44" s="506"/>
      <c r="J44" s="507"/>
      <c r="K44" s="176">
        <v>124</v>
      </c>
      <c r="L44" s="177">
        <v>203</v>
      </c>
      <c r="M44" s="178">
        <v>2</v>
      </c>
      <c r="N44" s="178">
        <v>3</v>
      </c>
      <c r="O44" s="179">
        <v>0</v>
      </c>
      <c r="P44" s="180">
        <v>0</v>
      </c>
      <c r="Q44" s="269">
        <f t="shared" si="2"/>
        <v>92180</v>
      </c>
      <c r="R44" s="269">
        <f t="shared" si="2"/>
        <v>92640</v>
      </c>
      <c r="S44" s="270">
        <f t="shared" si="2"/>
        <v>95155</v>
      </c>
      <c r="T44" s="245" t="s">
        <v>219</v>
      </c>
    </row>
    <row r="45" spans="1:20" ht="24.75" customHeight="1" x14ac:dyDescent="0.2">
      <c r="A45" s="170"/>
      <c r="B45" s="199"/>
      <c r="C45" s="200"/>
      <c r="D45" s="201"/>
      <c r="E45" s="496" t="s">
        <v>289</v>
      </c>
      <c r="F45" s="496"/>
      <c r="G45" s="496"/>
      <c r="H45" s="496"/>
      <c r="I45" s="496"/>
      <c r="J45" s="497"/>
      <c r="K45" s="187">
        <v>124</v>
      </c>
      <c r="L45" s="177">
        <v>203</v>
      </c>
      <c r="M45" s="188">
        <v>2</v>
      </c>
      <c r="N45" s="188">
        <v>3</v>
      </c>
      <c r="O45" s="189">
        <v>5500000000</v>
      </c>
      <c r="P45" s="190">
        <v>0</v>
      </c>
      <c r="Q45" s="267">
        <f t="shared" si="2"/>
        <v>92180</v>
      </c>
      <c r="R45" s="267">
        <f t="shared" si="2"/>
        <v>92640</v>
      </c>
      <c r="S45" s="268">
        <f t="shared" si="2"/>
        <v>95155</v>
      </c>
      <c r="T45" s="245" t="s">
        <v>219</v>
      </c>
    </row>
    <row r="46" spans="1:20" ht="18.75" customHeight="1" x14ac:dyDescent="0.2">
      <c r="A46" s="170"/>
      <c r="B46" s="199"/>
      <c r="C46" s="200"/>
      <c r="D46" s="204"/>
      <c r="E46" s="203"/>
      <c r="F46" s="496" t="s">
        <v>229</v>
      </c>
      <c r="G46" s="496"/>
      <c r="H46" s="496"/>
      <c r="I46" s="496"/>
      <c r="J46" s="497"/>
      <c r="K46" s="187">
        <v>124</v>
      </c>
      <c r="L46" s="177">
        <v>203</v>
      </c>
      <c r="M46" s="188">
        <v>2</v>
      </c>
      <c r="N46" s="188">
        <v>3</v>
      </c>
      <c r="O46" s="189">
        <v>5520000000</v>
      </c>
      <c r="P46" s="190">
        <v>0</v>
      </c>
      <c r="Q46" s="267">
        <f t="shared" si="2"/>
        <v>92180</v>
      </c>
      <c r="R46" s="267">
        <f t="shared" si="2"/>
        <v>92640</v>
      </c>
      <c r="S46" s="268">
        <f t="shared" si="2"/>
        <v>95155</v>
      </c>
      <c r="T46" s="245" t="s">
        <v>219</v>
      </c>
    </row>
    <row r="47" spans="1:20" ht="15.75" customHeight="1" x14ac:dyDescent="0.2">
      <c r="A47" s="170"/>
      <c r="B47" s="199"/>
      <c r="C47" s="200"/>
      <c r="D47" s="204"/>
      <c r="E47" s="202"/>
      <c r="F47" s="203"/>
      <c r="G47" s="496" t="s">
        <v>230</v>
      </c>
      <c r="H47" s="496"/>
      <c r="I47" s="496"/>
      <c r="J47" s="497"/>
      <c r="K47" s="187">
        <v>124</v>
      </c>
      <c r="L47" s="177">
        <v>203</v>
      </c>
      <c r="M47" s="188">
        <v>2</v>
      </c>
      <c r="N47" s="188">
        <v>3</v>
      </c>
      <c r="O47" s="189">
        <v>5520051180</v>
      </c>
      <c r="P47" s="190">
        <v>0</v>
      </c>
      <c r="Q47" s="267">
        <f>Q48+Q51</f>
        <v>92180</v>
      </c>
      <c r="R47" s="267">
        <f>R48+R51</f>
        <v>92640</v>
      </c>
      <c r="S47" s="268">
        <f>S48+S51</f>
        <v>95155</v>
      </c>
      <c r="T47" s="245" t="s">
        <v>219</v>
      </c>
    </row>
    <row r="48" spans="1:20" ht="15" customHeight="1" x14ac:dyDescent="0.2">
      <c r="A48" s="170"/>
      <c r="B48" s="199"/>
      <c r="C48" s="200"/>
      <c r="D48" s="204"/>
      <c r="E48" s="202"/>
      <c r="F48" s="203"/>
      <c r="G48" s="185"/>
      <c r="H48" s="185"/>
      <c r="I48" s="185"/>
      <c r="J48" s="186" t="s">
        <v>189</v>
      </c>
      <c r="K48" s="187">
        <v>124</v>
      </c>
      <c r="L48" s="177"/>
      <c r="M48" s="188">
        <v>2</v>
      </c>
      <c r="N48" s="188">
        <v>3</v>
      </c>
      <c r="O48" s="189">
        <v>5520051180</v>
      </c>
      <c r="P48" s="190">
        <v>120</v>
      </c>
      <c r="Q48" s="267">
        <f>Q49+Q50</f>
        <v>91140</v>
      </c>
      <c r="R48" s="267">
        <f>R49+R50</f>
        <v>91140</v>
      </c>
      <c r="S48" s="268">
        <f>S49+S50</f>
        <v>91140</v>
      </c>
      <c r="T48" s="245"/>
    </row>
    <row r="49" spans="1:20" ht="18.75" customHeight="1" x14ac:dyDescent="0.2">
      <c r="A49" s="170"/>
      <c r="B49" s="199"/>
      <c r="C49" s="200"/>
      <c r="D49" s="204"/>
      <c r="E49" s="202"/>
      <c r="F49" s="203"/>
      <c r="G49" s="185"/>
      <c r="H49" s="185"/>
      <c r="I49" s="185"/>
      <c r="J49" s="186" t="s">
        <v>221</v>
      </c>
      <c r="K49" s="187">
        <v>124</v>
      </c>
      <c r="L49" s="177"/>
      <c r="M49" s="188">
        <v>2</v>
      </c>
      <c r="N49" s="188">
        <v>3</v>
      </c>
      <c r="O49" s="189">
        <v>5520051180</v>
      </c>
      <c r="P49" s="190">
        <v>121</v>
      </c>
      <c r="Q49" s="267">
        <v>70000</v>
      </c>
      <c r="R49" s="267">
        <v>70000</v>
      </c>
      <c r="S49" s="268">
        <v>70000</v>
      </c>
      <c r="T49" s="245"/>
    </row>
    <row r="50" spans="1:20" ht="22.5" customHeight="1" x14ac:dyDescent="0.2">
      <c r="A50" s="170"/>
      <c r="B50" s="199"/>
      <c r="C50" s="200"/>
      <c r="D50" s="204"/>
      <c r="E50" s="202"/>
      <c r="F50" s="203"/>
      <c r="G50" s="185"/>
      <c r="H50" s="185"/>
      <c r="I50" s="185"/>
      <c r="J50" s="186" t="s">
        <v>222</v>
      </c>
      <c r="K50" s="187">
        <v>124</v>
      </c>
      <c r="L50" s="177"/>
      <c r="M50" s="188">
        <v>2</v>
      </c>
      <c r="N50" s="188">
        <v>3</v>
      </c>
      <c r="O50" s="189">
        <v>5520051180</v>
      </c>
      <c r="P50" s="190">
        <v>129</v>
      </c>
      <c r="Q50" s="267">
        <v>21140</v>
      </c>
      <c r="R50" s="267">
        <v>21140</v>
      </c>
      <c r="S50" s="268">
        <v>21140</v>
      </c>
      <c r="T50" s="245"/>
    </row>
    <row r="51" spans="1:20" ht="18.75" customHeight="1" x14ac:dyDescent="0.2">
      <c r="A51" s="170"/>
      <c r="B51" s="199"/>
      <c r="C51" s="200"/>
      <c r="D51" s="204"/>
      <c r="E51" s="202"/>
      <c r="F51" s="203"/>
      <c r="G51" s="185"/>
      <c r="H51" s="185"/>
      <c r="I51" s="185"/>
      <c r="J51" s="186" t="s">
        <v>206</v>
      </c>
      <c r="K51" s="187">
        <v>124</v>
      </c>
      <c r="L51" s="177">
        <v>203</v>
      </c>
      <c r="M51" s="188">
        <v>2</v>
      </c>
      <c r="N51" s="188">
        <v>3</v>
      </c>
      <c r="O51" s="189">
        <v>5520051180</v>
      </c>
      <c r="P51" s="190">
        <v>240</v>
      </c>
      <c r="Q51" s="267">
        <f>Q52</f>
        <v>1040</v>
      </c>
      <c r="R51" s="267">
        <f>R52</f>
        <v>1500</v>
      </c>
      <c r="S51" s="268">
        <f>S52</f>
        <v>4015</v>
      </c>
      <c r="T51" s="245"/>
    </row>
    <row r="52" spans="1:20" ht="16.5" customHeight="1" x14ac:dyDescent="0.2">
      <c r="A52" s="170"/>
      <c r="B52" s="199"/>
      <c r="C52" s="200"/>
      <c r="D52" s="204"/>
      <c r="E52" s="202"/>
      <c r="F52" s="203"/>
      <c r="G52" s="502" t="s">
        <v>225</v>
      </c>
      <c r="H52" s="502"/>
      <c r="I52" s="502"/>
      <c r="J52" s="503"/>
      <c r="K52" s="187">
        <v>124</v>
      </c>
      <c r="L52" s="177">
        <v>203</v>
      </c>
      <c r="M52" s="188">
        <v>2</v>
      </c>
      <c r="N52" s="188">
        <v>3</v>
      </c>
      <c r="O52" s="189">
        <v>5520051180</v>
      </c>
      <c r="P52" s="190">
        <v>244</v>
      </c>
      <c r="Q52" s="267">
        <v>1040</v>
      </c>
      <c r="R52" s="267">
        <v>1500</v>
      </c>
      <c r="S52" s="268">
        <v>4015</v>
      </c>
      <c r="T52" s="245" t="s">
        <v>219</v>
      </c>
    </row>
    <row r="53" spans="1:20" ht="15.75" customHeight="1" x14ac:dyDescent="0.2">
      <c r="A53" s="170"/>
      <c r="B53" s="504" t="s">
        <v>202</v>
      </c>
      <c r="C53" s="504"/>
      <c r="D53" s="504"/>
      <c r="E53" s="504"/>
      <c r="F53" s="504"/>
      <c r="G53" s="504"/>
      <c r="H53" s="504"/>
      <c r="I53" s="504"/>
      <c r="J53" s="505"/>
      <c r="K53" s="176">
        <v>124</v>
      </c>
      <c r="L53" s="177">
        <v>300</v>
      </c>
      <c r="M53" s="178">
        <v>3</v>
      </c>
      <c r="N53" s="178">
        <v>0</v>
      </c>
      <c r="O53" s="179">
        <v>0</v>
      </c>
      <c r="P53" s="180">
        <v>0</v>
      </c>
      <c r="Q53" s="246">
        <f>Q54+Q60</f>
        <v>55000</v>
      </c>
      <c r="R53" s="246">
        <f>R54+R60</f>
        <v>55000</v>
      </c>
      <c r="S53" s="233">
        <f>S54+S60</f>
        <v>55000</v>
      </c>
      <c r="T53" s="245" t="s">
        <v>219</v>
      </c>
    </row>
    <row r="54" spans="1:20" ht="16.5" customHeight="1" x14ac:dyDescent="0.2">
      <c r="A54" s="170"/>
      <c r="B54" s="181"/>
      <c r="C54" s="182"/>
      <c r="D54" s="500" t="s">
        <v>40</v>
      </c>
      <c r="E54" s="500"/>
      <c r="F54" s="500"/>
      <c r="G54" s="500"/>
      <c r="H54" s="500"/>
      <c r="I54" s="500"/>
      <c r="J54" s="501"/>
      <c r="K54" s="176">
        <v>124</v>
      </c>
      <c r="L54" s="177">
        <v>310</v>
      </c>
      <c r="M54" s="178">
        <v>3</v>
      </c>
      <c r="N54" s="178">
        <v>10</v>
      </c>
      <c r="O54" s="179">
        <v>0</v>
      </c>
      <c r="P54" s="180">
        <v>0</v>
      </c>
      <c r="Q54" s="246">
        <f t="shared" ref="Q54:S56" si="3">Q55</f>
        <v>45000</v>
      </c>
      <c r="R54" s="246">
        <f t="shared" si="3"/>
        <v>45000</v>
      </c>
      <c r="S54" s="233">
        <f t="shared" si="3"/>
        <v>45000</v>
      </c>
      <c r="T54" s="245" t="s">
        <v>219</v>
      </c>
    </row>
    <row r="55" spans="1:20" ht="25.5" customHeight="1" x14ac:dyDescent="0.2">
      <c r="A55" s="170"/>
      <c r="B55" s="181"/>
      <c r="C55" s="183"/>
      <c r="D55" s="184"/>
      <c r="E55" s="496" t="s">
        <v>289</v>
      </c>
      <c r="F55" s="496"/>
      <c r="G55" s="496"/>
      <c r="H55" s="496"/>
      <c r="I55" s="496"/>
      <c r="J55" s="497"/>
      <c r="K55" s="187">
        <v>124</v>
      </c>
      <c r="L55" s="177">
        <v>310</v>
      </c>
      <c r="M55" s="188">
        <v>3</v>
      </c>
      <c r="N55" s="188">
        <v>10</v>
      </c>
      <c r="O55" s="189">
        <v>5500000000</v>
      </c>
      <c r="P55" s="190">
        <v>0</v>
      </c>
      <c r="Q55" s="247">
        <f t="shared" si="3"/>
        <v>45000</v>
      </c>
      <c r="R55" s="247">
        <f t="shared" si="3"/>
        <v>45000</v>
      </c>
      <c r="S55" s="234">
        <f t="shared" si="3"/>
        <v>45000</v>
      </c>
      <c r="T55" s="245" t="s">
        <v>219</v>
      </c>
    </row>
    <row r="56" spans="1:20" ht="18.75" customHeight="1" x14ac:dyDescent="0.2">
      <c r="A56" s="170"/>
      <c r="B56" s="181"/>
      <c r="C56" s="183"/>
      <c r="D56" s="191"/>
      <c r="E56" s="192"/>
      <c r="F56" s="502" t="s">
        <v>231</v>
      </c>
      <c r="G56" s="502"/>
      <c r="H56" s="502"/>
      <c r="I56" s="502"/>
      <c r="J56" s="503"/>
      <c r="K56" s="187">
        <v>124</v>
      </c>
      <c r="L56" s="177">
        <v>310</v>
      </c>
      <c r="M56" s="188">
        <v>3</v>
      </c>
      <c r="N56" s="188">
        <v>10</v>
      </c>
      <c r="O56" s="189">
        <v>5530000000</v>
      </c>
      <c r="P56" s="190">
        <v>0</v>
      </c>
      <c r="Q56" s="247">
        <f t="shared" si="3"/>
        <v>45000</v>
      </c>
      <c r="R56" s="247">
        <f t="shared" si="3"/>
        <v>45000</v>
      </c>
      <c r="S56" s="234">
        <f t="shared" si="3"/>
        <v>45000</v>
      </c>
      <c r="T56" s="245" t="s">
        <v>219</v>
      </c>
    </row>
    <row r="57" spans="1:20" ht="22.5" customHeight="1" x14ac:dyDescent="0.2">
      <c r="A57" s="170"/>
      <c r="B57" s="181"/>
      <c r="C57" s="183"/>
      <c r="D57" s="191"/>
      <c r="E57" s="192"/>
      <c r="F57" s="192"/>
      <c r="G57" s="193"/>
      <c r="H57" s="193"/>
      <c r="I57" s="193"/>
      <c r="J57" s="192" t="s">
        <v>232</v>
      </c>
      <c r="K57" s="187">
        <v>124</v>
      </c>
      <c r="L57" s="177">
        <v>310</v>
      </c>
      <c r="M57" s="188">
        <v>3</v>
      </c>
      <c r="N57" s="188">
        <v>10</v>
      </c>
      <c r="O57" s="189">
        <v>5530095020</v>
      </c>
      <c r="P57" s="190">
        <v>0</v>
      </c>
      <c r="Q57" s="247">
        <f>Q59</f>
        <v>45000</v>
      </c>
      <c r="R57" s="247">
        <f>R59</f>
        <v>45000</v>
      </c>
      <c r="S57" s="234">
        <f>S59</f>
        <v>45000</v>
      </c>
      <c r="T57" s="245"/>
    </row>
    <row r="58" spans="1:20" ht="15.75" customHeight="1" x14ac:dyDescent="0.2">
      <c r="A58" s="170"/>
      <c r="B58" s="181"/>
      <c r="C58" s="183"/>
      <c r="D58" s="191"/>
      <c r="E58" s="192"/>
      <c r="F58" s="192"/>
      <c r="G58" s="193"/>
      <c r="H58" s="193"/>
      <c r="I58" s="193"/>
      <c r="J58" s="192" t="s">
        <v>193</v>
      </c>
      <c r="K58" s="187">
        <v>124</v>
      </c>
      <c r="L58" s="177">
        <v>310</v>
      </c>
      <c r="M58" s="188">
        <v>3</v>
      </c>
      <c r="N58" s="188">
        <v>10</v>
      </c>
      <c r="O58" s="189">
        <v>5530095020</v>
      </c>
      <c r="P58" s="190">
        <v>240</v>
      </c>
      <c r="Q58" s="247">
        <f>Q59</f>
        <v>45000</v>
      </c>
      <c r="R58" s="247">
        <f>R59</f>
        <v>45000</v>
      </c>
      <c r="S58" s="234">
        <f>S59</f>
        <v>45000</v>
      </c>
      <c r="T58" s="245"/>
    </row>
    <row r="59" spans="1:20" ht="16.5" customHeight="1" x14ac:dyDescent="0.2">
      <c r="A59" s="170"/>
      <c r="B59" s="181"/>
      <c r="C59" s="183"/>
      <c r="D59" s="191"/>
      <c r="E59" s="192"/>
      <c r="F59" s="192"/>
      <c r="G59" s="193"/>
      <c r="H59" s="193"/>
      <c r="I59" s="193"/>
      <c r="J59" s="192" t="s">
        <v>290</v>
      </c>
      <c r="K59" s="187">
        <v>124</v>
      </c>
      <c r="L59" s="177">
        <v>310</v>
      </c>
      <c r="M59" s="188">
        <v>3</v>
      </c>
      <c r="N59" s="188">
        <v>10</v>
      </c>
      <c r="O59" s="189">
        <v>5530095020</v>
      </c>
      <c r="P59" s="190">
        <v>244</v>
      </c>
      <c r="Q59" s="247">
        <v>45000</v>
      </c>
      <c r="R59" s="247">
        <v>45000</v>
      </c>
      <c r="S59" s="234">
        <v>45000</v>
      </c>
      <c r="T59" s="245"/>
    </row>
    <row r="60" spans="1:20" ht="20.25" customHeight="1" x14ac:dyDescent="0.2">
      <c r="A60" s="170"/>
      <c r="B60" s="181"/>
      <c r="C60" s="183"/>
      <c r="D60" s="191"/>
      <c r="E60" s="193"/>
      <c r="F60" s="192"/>
      <c r="G60" s="502" t="s">
        <v>293</v>
      </c>
      <c r="H60" s="502"/>
      <c r="I60" s="502"/>
      <c r="J60" s="503"/>
      <c r="K60" s="187">
        <v>124</v>
      </c>
      <c r="L60" s="177">
        <v>310</v>
      </c>
      <c r="M60" s="188">
        <v>3</v>
      </c>
      <c r="N60" s="188">
        <v>14</v>
      </c>
      <c r="O60" s="189">
        <v>0</v>
      </c>
      <c r="P60" s="190">
        <v>0</v>
      </c>
      <c r="Q60" s="247">
        <f t="shared" ref="Q60:S63" si="4">Q61</f>
        <v>10000</v>
      </c>
      <c r="R60" s="247">
        <f t="shared" si="4"/>
        <v>10000</v>
      </c>
      <c r="S60" s="234">
        <f t="shared" si="4"/>
        <v>10000</v>
      </c>
      <c r="T60" s="245" t="s">
        <v>219</v>
      </c>
    </row>
    <row r="61" spans="1:20" ht="21" customHeight="1" x14ac:dyDescent="0.2">
      <c r="A61" s="170"/>
      <c r="B61" s="181"/>
      <c r="C61" s="183"/>
      <c r="D61" s="191"/>
      <c r="E61" s="193"/>
      <c r="F61" s="192"/>
      <c r="G61" s="502" t="s">
        <v>287</v>
      </c>
      <c r="H61" s="502"/>
      <c r="I61" s="502"/>
      <c r="J61" s="503"/>
      <c r="K61" s="187">
        <v>124</v>
      </c>
      <c r="L61" s="177">
        <v>310</v>
      </c>
      <c r="M61" s="188">
        <v>3</v>
      </c>
      <c r="N61" s="188">
        <v>14</v>
      </c>
      <c r="O61" s="189">
        <v>7700000000</v>
      </c>
      <c r="P61" s="190">
        <v>0</v>
      </c>
      <c r="Q61" s="247">
        <f t="shared" si="4"/>
        <v>10000</v>
      </c>
      <c r="R61" s="247">
        <f t="shared" si="4"/>
        <v>10000</v>
      </c>
      <c r="S61" s="234">
        <f t="shared" si="4"/>
        <v>10000</v>
      </c>
      <c r="T61" s="245" t="s">
        <v>219</v>
      </c>
    </row>
    <row r="62" spans="1:20" ht="20.25" customHeight="1" x14ac:dyDescent="0.2">
      <c r="A62" s="170"/>
      <c r="B62" s="181"/>
      <c r="C62" s="183"/>
      <c r="D62" s="191"/>
      <c r="E62" s="193"/>
      <c r="F62" s="192"/>
      <c r="G62" s="502" t="s">
        <v>292</v>
      </c>
      <c r="H62" s="502"/>
      <c r="I62" s="502"/>
      <c r="J62" s="503"/>
      <c r="K62" s="187">
        <v>124</v>
      </c>
      <c r="L62" s="177">
        <v>310</v>
      </c>
      <c r="M62" s="188">
        <v>3</v>
      </c>
      <c r="N62" s="188">
        <v>14</v>
      </c>
      <c r="O62" s="189">
        <v>7700020040</v>
      </c>
      <c r="P62" s="190">
        <v>0</v>
      </c>
      <c r="Q62" s="247">
        <f t="shared" si="4"/>
        <v>10000</v>
      </c>
      <c r="R62" s="247">
        <f t="shared" si="4"/>
        <v>10000</v>
      </c>
      <c r="S62" s="234">
        <f t="shared" si="4"/>
        <v>10000</v>
      </c>
      <c r="T62" s="245" t="s">
        <v>219</v>
      </c>
    </row>
    <row r="63" spans="1:20" ht="18.75" customHeight="1" x14ac:dyDescent="0.2">
      <c r="A63" s="170"/>
      <c r="B63" s="181"/>
      <c r="C63" s="183"/>
      <c r="D63" s="191"/>
      <c r="E63" s="193"/>
      <c r="F63" s="192"/>
      <c r="G63" s="502" t="s">
        <v>193</v>
      </c>
      <c r="H63" s="502"/>
      <c r="I63" s="502"/>
      <c r="J63" s="503"/>
      <c r="K63" s="187">
        <v>124</v>
      </c>
      <c r="L63" s="177">
        <v>310</v>
      </c>
      <c r="M63" s="188">
        <v>3</v>
      </c>
      <c r="N63" s="188">
        <v>14</v>
      </c>
      <c r="O63" s="189">
        <v>7700020040</v>
      </c>
      <c r="P63" s="190">
        <v>240</v>
      </c>
      <c r="Q63" s="247">
        <f t="shared" si="4"/>
        <v>10000</v>
      </c>
      <c r="R63" s="247">
        <f t="shared" si="4"/>
        <v>10000</v>
      </c>
      <c r="S63" s="234">
        <f t="shared" si="4"/>
        <v>10000</v>
      </c>
      <c r="T63" s="245" t="s">
        <v>219</v>
      </c>
    </row>
    <row r="64" spans="1:20" ht="18" customHeight="1" x14ac:dyDescent="0.2">
      <c r="A64" s="170"/>
      <c r="B64" s="181"/>
      <c r="C64" s="183"/>
      <c r="D64" s="191"/>
      <c r="E64" s="193"/>
      <c r="F64" s="192"/>
      <c r="G64" s="502" t="s">
        <v>291</v>
      </c>
      <c r="H64" s="502"/>
      <c r="I64" s="502"/>
      <c r="J64" s="503"/>
      <c r="K64" s="187">
        <v>124</v>
      </c>
      <c r="L64" s="177">
        <v>310</v>
      </c>
      <c r="M64" s="188">
        <v>3</v>
      </c>
      <c r="N64" s="188">
        <v>14</v>
      </c>
      <c r="O64" s="189">
        <v>7700020040</v>
      </c>
      <c r="P64" s="190">
        <v>244</v>
      </c>
      <c r="Q64" s="247">
        <v>10000</v>
      </c>
      <c r="R64" s="247">
        <v>10000</v>
      </c>
      <c r="S64" s="234">
        <v>10000</v>
      </c>
      <c r="T64" s="245" t="s">
        <v>219</v>
      </c>
    </row>
    <row r="65" spans="1:20" ht="12.75" customHeight="1" x14ac:dyDescent="0.2">
      <c r="A65" s="170"/>
      <c r="B65" s="504" t="s">
        <v>207</v>
      </c>
      <c r="C65" s="504"/>
      <c r="D65" s="504"/>
      <c r="E65" s="504"/>
      <c r="F65" s="504"/>
      <c r="G65" s="504"/>
      <c r="H65" s="504"/>
      <c r="I65" s="504"/>
      <c r="J65" s="505"/>
      <c r="K65" s="176">
        <v>124</v>
      </c>
      <c r="L65" s="177">
        <v>400</v>
      </c>
      <c r="M65" s="178">
        <v>4</v>
      </c>
      <c r="N65" s="178">
        <v>0</v>
      </c>
      <c r="O65" s="179">
        <v>0</v>
      </c>
      <c r="P65" s="180">
        <v>0</v>
      </c>
      <c r="Q65" s="246">
        <f t="shared" ref="Q65:S70" si="5">Q66</f>
        <v>1590000</v>
      </c>
      <c r="R65" s="246">
        <f t="shared" si="5"/>
        <v>534000</v>
      </c>
      <c r="S65" s="233">
        <f t="shared" si="5"/>
        <v>597000</v>
      </c>
      <c r="T65" s="245" t="s">
        <v>219</v>
      </c>
    </row>
    <row r="66" spans="1:20" ht="16.5" customHeight="1" x14ac:dyDescent="0.2">
      <c r="A66" s="170"/>
      <c r="B66" s="210"/>
      <c r="C66" s="211"/>
      <c r="D66" s="212"/>
      <c r="E66" s="212"/>
      <c r="F66" s="212"/>
      <c r="G66" s="212"/>
      <c r="H66" s="212"/>
      <c r="I66" s="212"/>
      <c r="J66" s="213" t="s">
        <v>71</v>
      </c>
      <c r="K66" s="176">
        <v>124</v>
      </c>
      <c r="L66" s="177"/>
      <c r="M66" s="178">
        <v>4</v>
      </c>
      <c r="N66" s="178">
        <v>9</v>
      </c>
      <c r="O66" s="179">
        <v>0</v>
      </c>
      <c r="P66" s="180">
        <v>0</v>
      </c>
      <c r="Q66" s="246">
        <f t="shared" si="5"/>
        <v>1590000</v>
      </c>
      <c r="R66" s="246">
        <f t="shared" si="5"/>
        <v>534000</v>
      </c>
      <c r="S66" s="233">
        <f t="shared" si="5"/>
        <v>597000</v>
      </c>
      <c r="T66" s="245"/>
    </row>
    <row r="67" spans="1:20" ht="28.5" customHeight="1" x14ac:dyDescent="0.2">
      <c r="A67" s="170"/>
      <c r="B67" s="181"/>
      <c r="C67" s="182"/>
      <c r="D67" s="496" t="s">
        <v>289</v>
      </c>
      <c r="E67" s="496"/>
      <c r="F67" s="496"/>
      <c r="G67" s="496"/>
      <c r="H67" s="496"/>
      <c r="I67" s="496"/>
      <c r="J67" s="497"/>
      <c r="K67" s="187">
        <v>124</v>
      </c>
      <c r="L67" s="177">
        <v>409</v>
      </c>
      <c r="M67" s="188">
        <v>4</v>
      </c>
      <c r="N67" s="188">
        <v>9</v>
      </c>
      <c r="O67" s="189">
        <v>5500000000</v>
      </c>
      <c r="P67" s="190">
        <v>0</v>
      </c>
      <c r="Q67" s="247">
        <f t="shared" si="5"/>
        <v>1590000</v>
      </c>
      <c r="R67" s="247">
        <f t="shared" si="5"/>
        <v>534000</v>
      </c>
      <c r="S67" s="234">
        <f t="shared" si="5"/>
        <v>597000</v>
      </c>
      <c r="T67" s="245" t="s">
        <v>219</v>
      </c>
    </row>
    <row r="68" spans="1:20" ht="16.5" customHeight="1" x14ac:dyDescent="0.2">
      <c r="A68" s="170"/>
      <c r="B68" s="181"/>
      <c r="C68" s="183"/>
      <c r="D68" s="184"/>
      <c r="E68" s="496" t="s">
        <v>233</v>
      </c>
      <c r="F68" s="496"/>
      <c r="G68" s="496"/>
      <c r="H68" s="496"/>
      <c r="I68" s="496"/>
      <c r="J68" s="497"/>
      <c r="K68" s="187">
        <v>124</v>
      </c>
      <c r="L68" s="177">
        <v>409</v>
      </c>
      <c r="M68" s="188">
        <v>4</v>
      </c>
      <c r="N68" s="188">
        <v>9</v>
      </c>
      <c r="O68" s="189">
        <v>5540000000</v>
      </c>
      <c r="P68" s="190">
        <v>0</v>
      </c>
      <c r="Q68" s="247">
        <f t="shared" si="5"/>
        <v>1590000</v>
      </c>
      <c r="R68" s="247">
        <f t="shared" si="5"/>
        <v>534000</v>
      </c>
      <c r="S68" s="234">
        <f t="shared" si="5"/>
        <v>597000</v>
      </c>
      <c r="T68" s="245" t="s">
        <v>219</v>
      </c>
    </row>
    <row r="69" spans="1:20" ht="16.5" customHeight="1" x14ac:dyDescent="0.2">
      <c r="A69" s="170"/>
      <c r="B69" s="181"/>
      <c r="C69" s="183"/>
      <c r="D69" s="191"/>
      <c r="E69" s="192"/>
      <c r="F69" s="496" t="s">
        <v>234</v>
      </c>
      <c r="G69" s="496"/>
      <c r="H69" s="496"/>
      <c r="I69" s="496"/>
      <c r="J69" s="497"/>
      <c r="K69" s="187">
        <v>124</v>
      </c>
      <c r="L69" s="177">
        <v>409</v>
      </c>
      <c r="M69" s="188">
        <v>4</v>
      </c>
      <c r="N69" s="188">
        <v>9</v>
      </c>
      <c r="O69" s="189">
        <v>5540095280</v>
      </c>
      <c r="P69" s="190">
        <v>0</v>
      </c>
      <c r="Q69" s="247">
        <f t="shared" si="5"/>
        <v>1590000</v>
      </c>
      <c r="R69" s="247">
        <f t="shared" si="5"/>
        <v>534000</v>
      </c>
      <c r="S69" s="234">
        <f t="shared" si="5"/>
        <v>597000</v>
      </c>
      <c r="T69" s="245" t="s">
        <v>219</v>
      </c>
    </row>
    <row r="70" spans="1:20" ht="13.5" customHeight="1" x14ac:dyDescent="0.2">
      <c r="A70" s="170"/>
      <c r="B70" s="181"/>
      <c r="C70" s="183"/>
      <c r="D70" s="191"/>
      <c r="E70" s="192"/>
      <c r="F70" s="186"/>
      <c r="G70" s="185"/>
      <c r="H70" s="185"/>
      <c r="I70" s="185"/>
      <c r="J70" s="186" t="s">
        <v>193</v>
      </c>
      <c r="K70" s="187">
        <v>124</v>
      </c>
      <c r="L70" s="177">
        <v>409</v>
      </c>
      <c r="M70" s="188">
        <v>4</v>
      </c>
      <c r="N70" s="188">
        <v>9</v>
      </c>
      <c r="O70" s="189">
        <v>5540095280</v>
      </c>
      <c r="P70" s="190">
        <v>240</v>
      </c>
      <c r="Q70" s="247">
        <f t="shared" si="5"/>
        <v>1590000</v>
      </c>
      <c r="R70" s="247">
        <f t="shared" si="5"/>
        <v>534000</v>
      </c>
      <c r="S70" s="234">
        <f t="shared" si="5"/>
        <v>597000</v>
      </c>
      <c r="T70" s="245"/>
    </row>
    <row r="71" spans="1:20" ht="14.25" customHeight="1" x14ac:dyDescent="0.2">
      <c r="A71" s="170"/>
      <c r="B71" s="181"/>
      <c r="C71" s="183"/>
      <c r="D71" s="191"/>
      <c r="E71" s="193"/>
      <c r="F71" s="192"/>
      <c r="G71" s="496" t="s">
        <v>225</v>
      </c>
      <c r="H71" s="496"/>
      <c r="I71" s="496"/>
      <c r="J71" s="497"/>
      <c r="K71" s="187">
        <v>124</v>
      </c>
      <c r="L71" s="177">
        <v>409</v>
      </c>
      <c r="M71" s="188">
        <v>4</v>
      </c>
      <c r="N71" s="188">
        <v>9</v>
      </c>
      <c r="O71" s="189">
        <v>5540095280</v>
      </c>
      <c r="P71" s="190">
        <v>244</v>
      </c>
      <c r="Q71" s="265">
        <v>1590000</v>
      </c>
      <c r="R71" s="265">
        <v>534000</v>
      </c>
      <c r="S71" s="266">
        <v>597000</v>
      </c>
      <c r="T71" s="245" t="s">
        <v>219</v>
      </c>
    </row>
    <row r="72" spans="1:20" ht="17.25" customHeight="1" x14ac:dyDescent="0.2">
      <c r="A72" s="170"/>
      <c r="B72" s="498" t="s">
        <v>210</v>
      </c>
      <c r="C72" s="498"/>
      <c r="D72" s="498"/>
      <c r="E72" s="498"/>
      <c r="F72" s="498"/>
      <c r="G72" s="498"/>
      <c r="H72" s="498"/>
      <c r="I72" s="498"/>
      <c r="J72" s="499"/>
      <c r="K72" s="176">
        <v>124</v>
      </c>
      <c r="L72" s="177">
        <v>500</v>
      </c>
      <c r="M72" s="178">
        <v>5</v>
      </c>
      <c r="N72" s="178">
        <v>0</v>
      </c>
      <c r="O72" s="179">
        <v>0</v>
      </c>
      <c r="P72" s="180">
        <v>0</v>
      </c>
      <c r="Q72" s="246">
        <f t="shared" ref="Q72:Q77" si="6">Q73</f>
        <v>205043.02</v>
      </c>
      <c r="R72" s="246">
        <f t="shared" ref="R72:S77" si="7">R73</f>
        <v>278990</v>
      </c>
      <c r="S72" s="233">
        <f t="shared" si="7"/>
        <v>274990</v>
      </c>
      <c r="T72" s="245" t="s">
        <v>219</v>
      </c>
    </row>
    <row r="73" spans="1:20" ht="13.5" customHeight="1" x14ac:dyDescent="0.2">
      <c r="A73" s="170"/>
      <c r="B73" s="181"/>
      <c r="C73" s="182"/>
      <c r="D73" s="500" t="s">
        <v>44</v>
      </c>
      <c r="E73" s="500"/>
      <c r="F73" s="500"/>
      <c r="G73" s="500"/>
      <c r="H73" s="500"/>
      <c r="I73" s="500"/>
      <c r="J73" s="501"/>
      <c r="K73" s="176">
        <v>124</v>
      </c>
      <c r="L73" s="177">
        <v>503</v>
      </c>
      <c r="M73" s="178">
        <v>5</v>
      </c>
      <c r="N73" s="178">
        <v>3</v>
      </c>
      <c r="O73" s="179">
        <v>0</v>
      </c>
      <c r="P73" s="180">
        <v>0</v>
      </c>
      <c r="Q73" s="246">
        <f t="shared" si="6"/>
        <v>205043.02</v>
      </c>
      <c r="R73" s="246">
        <f t="shared" si="7"/>
        <v>278990</v>
      </c>
      <c r="S73" s="233">
        <f t="shared" si="7"/>
        <v>274990</v>
      </c>
      <c r="T73" s="245" t="s">
        <v>219</v>
      </c>
    </row>
    <row r="74" spans="1:20" ht="26.25" customHeight="1" x14ac:dyDescent="0.2">
      <c r="A74" s="170"/>
      <c r="B74" s="181"/>
      <c r="C74" s="183"/>
      <c r="D74" s="184"/>
      <c r="E74" s="496" t="s">
        <v>289</v>
      </c>
      <c r="F74" s="496"/>
      <c r="G74" s="496"/>
      <c r="H74" s="496"/>
      <c r="I74" s="496"/>
      <c r="J74" s="497"/>
      <c r="K74" s="187">
        <v>124</v>
      </c>
      <c r="L74" s="177">
        <v>503</v>
      </c>
      <c r="M74" s="188">
        <v>5</v>
      </c>
      <c r="N74" s="188">
        <v>3</v>
      </c>
      <c r="O74" s="189">
        <v>5500000000</v>
      </c>
      <c r="P74" s="190">
        <v>0</v>
      </c>
      <c r="Q74" s="247">
        <f t="shared" si="6"/>
        <v>205043.02</v>
      </c>
      <c r="R74" s="247">
        <f t="shared" si="7"/>
        <v>278990</v>
      </c>
      <c r="S74" s="234">
        <f t="shared" si="7"/>
        <v>274990</v>
      </c>
      <c r="T74" s="245" t="s">
        <v>219</v>
      </c>
    </row>
    <row r="75" spans="1:20" ht="23.25" customHeight="1" x14ac:dyDescent="0.2">
      <c r="A75" s="170"/>
      <c r="B75" s="181"/>
      <c r="C75" s="183"/>
      <c r="D75" s="191"/>
      <c r="E75" s="192"/>
      <c r="F75" s="502" t="s">
        <v>235</v>
      </c>
      <c r="G75" s="502"/>
      <c r="H75" s="502"/>
      <c r="I75" s="502"/>
      <c r="J75" s="503"/>
      <c r="K75" s="187">
        <v>124</v>
      </c>
      <c r="L75" s="177">
        <v>503</v>
      </c>
      <c r="M75" s="188">
        <v>5</v>
      </c>
      <c r="N75" s="188">
        <v>3</v>
      </c>
      <c r="O75" s="189">
        <v>5550000000</v>
      </c>
      <c r="P75" s="190">
        <v>0</v>
      </c>
      <c r="Q75" s="247">
        <f t="shared" si="6"/>
        <v>205043.02</v>
      </c>
      <c r="R75" s="247">
        <f t="shared" si="7"/>
        <v>278990</v>
      </c>
      <c r="S75" s="234">
        <f t="shared" si="7"/>
        <v>274990</v>
      </c>
      <c r="T75" s="245" t="s">
        <v>219</v>
      </c>
    </row>
    <row r="76" spans="1:20" ht="18" customHeight="1" x14ac:dyDescent="0.2">
      <c r="A76" s="170"/>
      <c r="B76" s="181"/>
      <c r="C76" s="183"/>
      <c r="D76" s="191"/>
      <c r="E76" s="192"/>
      <c r="F76" s="192"/>
      <c r="G76" s="193"/>
      <c r="H76" s="193"/>
      <c r="I76" s="193"/>
      <c r="J76" s="192" t="s">
        <v>236</v>
      </c>
      <c r="K76" s="187">
        <v>124</v>
      </c>
      <c r="L76" s="177">
        <v>503</v>
      </c>
      <c r="M76" s="188">
        <v>5</v>
      </c>
      <c r="N76" s="188">
        <v>3</v>
      </c>
      <c r="O76" s="189">
        <v>5550095310</v>
      </c>
      <c r="P76" s="190">
        <v>0</v>
      </c>
      <c r="Q76" s="247">
        <f t="shared" si="6"/>
        <v>205043.02</v>
      </c>
      <c r="R76" s="247">
        <f t="shared" si="7"/>
        <v>278990</v>
      </c>
      <c r="S76" s="234">
        <f t="shared" si="7"/>
        <v>274990</v>
      </c>
      <c r="T76" s="245"/>
    </row>
    <row r="77" spans="1:20" ht="18.75" customHeight="1" x14ac:dyDescent="0.2">
      <c r="A77" s="170"/>
      <c r="B77" s="181"/>
      <c r="C77" s="183"/>
      <c r="D77" s="191"/>
      <c r="E77" s="192"/>
      <c r="F77" s="192"/>
      <c r="G77" s="193"/>
      <c r="H77" s="193"/>
      <c r="I77" s="193"/>
      <c r="J77" s="192" t="s">
        <v>193</v>
      </c>
      <c r="K77" s="187">
        <v>124</v>
      </c>
      <c r="L77" s="177">
        <v>503</v>
      </c>
      <c r="M77" s="188">
        <v>5</v>
      </c>
      <c r="N77" s="188">
        <v>3</v>
      </c>
      <c r="O77" s="189">
        <v>5550095310</v>
      </c>
      <c r="P77" s="190">
        <v>240</v>
      </c>
      <c r="Q77" s="247">
        <f t="shared" si="6"/>
        <v>205043.02</v>
      </c>
      <c r="R77" s="247">
        <f t="shared" si="7"/>
        <v>278990</v>
      </c>
      <c r="S77" s="234">
        <f t="shared" si="7"/>
        <v>274990</v>
      </c>
      <c r="T77" s="245"/>
    </row>
    <row r="78" spans="1:20" ht="17.25" customHeight="1" x14ac:dyDescent="0.2">
      <c r="A78" s="170"/>
      <c r="B78" s="181"/>
      <c r="C78" s="183"/>
      <c r="D78" s="191"/>
      <c r="E78" s="193"/>
      <c r="F78" s="192"/>
      <c r="G78" s="502" t="s">
        <v>225</v>
      </c>
      <c r="H78" s="502"/>
      <c r="I78" s="502"/>
      <c r="J78" s="503"/>
      <c r="K78" s="187">
        <v>124</v>
      </c>
      <c r="L78" s="177">
        <v>503</v>
      </c>
      <c r="M78" s="188">
        <v>5</v>
      </c>
      <c r="N78" s="188">
        <v>3</v>
      </c>
      <c r="O78" s="189">
        <v>5550095310</v>
      </c>
      <c r="P78" s="190">
        <v>244</v>
      </c>
      <c r="Q78" s="247">
        <v>205043.02</v>
      </c>
      <c r="R78" s="247">
        <v>278990</v>
      </c>
      <c r="S78" s="234">
        <v>274990</v>
      </c>
      <c r="T78" s="245" t="s">
        <v>219</v>
      </c>
    </row>
    <row r="79" spans="1:20" ht="15.75" customHeight="1" x14ac:dyDescent="0.2">
      <c r="A79" s="170"/>
      <c r="B79" s="498" t="s">
        <v>213</v>
      </c>
      <c r="C79" s="498"/>
      <c r="D79" s="498"/>
      <c r="E79" s="498"/>
      <c r="F79" s="498"/>
      <c r="G79" s="498"/>
      <c r="H79" s="498"/>
      <c r="I79" s="498"/>
      <c r="J79" s="499"/>
      <c r="K79" s="176">
        <v>124</v>
      </c>
      <c r="L79" s="177">
        <v>800</v>
      </c>
      <c r="M79" s="178">
        <v>8</v>
      </c>
      <c r="N79" s="178">
        <v>0</v>
      </c>
      <c r="O79" s="179">
        <v>0</v>
      </c>
      <c r="P79" s="180">
        <v>0</v>
      </c>
      <c r="Q79" s="246">
        <f t="shared" ref="Q79:S81" si="8">Q80</f>
        <v>1486300</v>
      </c>
      <c r="R79" s="246">
        <f t="shared" si="8"/>
        <v>1486300</v>
      </c>
      <c r="S79" s="233">
        <f t="shared" si="8"/>
        <v>1486300</v>
      </c>
      <c r="T79" s="245" t="s">
        <v>219</v>
      </c>
    </row>
    <row r="80" spans="1:20" ht="14.25" customHeight="1" x14ac:dyDescent="0.2">
      <c r="A80" s="170"/>
      <c r="B80" s="181"/>
      <c r="C80" s="182"/>
      <c r="D80" s="500" t="s">
        <v>47</v>
      </c>
      <c r="E80" s="500"/>
      <c r="F80" s="500"/>
      <c r="G80" s="500"/>
      <c r="H80" s="500"/>
      <c r="I80" s="500"/>
      <c r="J80" s="501"/>
      <c r="K80" s="176">
        <v>124</v>
      </c>
      <c r="L80" s="177">
        <v>801</v>
      </c>
      <c r="M80" s="178">
        <v>8</v>
      </c>
      <c r="N80" s="178">
        <v>1</v>
      </c>
      <c r="O80" s="179">
        <v>0</v>
      </c>
      <c r="P80" s="180">
        <v>0</v>
      </c>
      <c r="Q80" s="246">
        <f t="shared" si="8"/>
        <v>1486300</v>
      </c>
      <c r="R80" s="246">
        <f t="shared" si="8"/>
        <v>1486300</v>
      </c>
      <c r="S80" s="233">
        <f t="shared" si="8"/>
        <v>1486300</v>
      </c>
      <c r="T80" s="245" t="s">
        <v>219</v>
      </c>
    </row>
    <row r="81" spans="1:20" ht="27" customHeight="1" x14ac:dyDescent="0.2">
      <c r="A81" s="170"/>
      <c r="B81" s="181"/>
      <c r="C81" s="183"/>
      <c r="D81" s="184"/>
      <c r="E81" s="496" t="s">
        <v>289</v>
      </c>
      <c r="F81" s="496"/>
      <c r="G81" s="496"/>
      <c r="H81" s="496"/>
      <c r="I81" s="496"/>
      <c r="J81" s="497"/>
      <c r="K81" s="187">
        <v>124</v>
      </c>
      <c r="L81" s="177">
        <v>801</v>
      </c>
      <c r="M81" s="188">
        <v>8</v>
      </c>
      <c r="N81" s="188">
        <v>1</v>
      </c>
      <c r="O81" s="189">
        <v>5500000000</v>
      </c>
      <c r="P81" s="190">
        <v>0</v>
      </c>
      <c r="Q81" s="247">
        <f t="shared" si="8"/>
        <v>1486300</v>
      </c>
      <c r="R81" s="247">
        <f t="shared" si="8"/>
        <v>1486300</v>
      </c>
      <c r="S81" s="234">
        <f t="shared" si="8"/>
        <v>1486300</v>
      </c>
      <c r="T81" s="245" t="s">
        <v>219</v>
      </c>
    </row>
    <row r="82" spans="1:20" ht="16.5" customHeight="1" x14ac:dyDescent="0.2">
      <c r="A82" s="170"/>
      <c r="B82" s="181"/>
      <c r="C82" s="183"/>
      <c r="D82" s="191"/>
      <c r="E82" s="192"/>
      <c r="F82" s="496" t="s">
        <v>237</v>
      </c>
      <c r="G82" s="496"/>
      <c r="H82" s="496"/>
      <c r="I82" s="496"/>
      <c r="J82" s="497"/>
      <c r="K82" s="187">
        <v>124</v>
      </c>
      <c r="L82" s="177">
        <v>801</v>
      </c>
      <c r="M82" s="188">
        <v>8</v>
      </c>
      <c r="N82" s="188">
        <v>1</v>
      </c>
      <c r="O82" s="189">
        <v>5560000000</v>
      </c>
      <c r="P82" s="190">
        <v>0</v>
      </c>
      <c r="Q82" s="247">
        <f>Q84+Q85</f>
        <v>1486300</v>
      </c>
      <c r="R82" s="247">
        <f>R83+R85</f>
        <v>1486300</v>
      </c>
      <c r="S82" s="234">
        <f>S83+S85</f>
        <v>1486300</v>
      </c>
      <c r="T82" s="245" t="s">
        <v>219</v>
      </c>
    </row>
    <row r="83" spans="1:20" ht="27" customHeight="1" x14ac:dyDescent="0.2">
      <c r="A83" s="170"/>
      <c r="B83" s="181"/>
      <c r="C83" s="183"/>
      <c r="D83" s="191"/>
      <c r="E83" s="192"/>
      <c r="F83" s="186"/>
      <c r="G83" s="185"/>
      <c r="H83" s="185"/>
      <c r="I83" s="185"/>
      <c r="J83" s="186" t="s">
        <v>238</v>
      </c>
      <c r="K83" s="187">
        <v>124</v>
      </c>
      <c r="L83" s="177">
        <v>801</v>
      </c>
      <c r="M83" s="188">
        <v>8</v>
      </c>
      <c r="N83" s="188">
        <v>1</v>
      </c>
      <c r="O83" s="189">
        <v>5560075080</v>
      </c>
      <c r="P83" s="190">
        <v>0</v>
      </c>
      <c r="Q83" s="247">
        <f>Q84</f>
        <v>1086300</v>
      </c>
      <c r="R83" s="247">
        <f>R84</f>
        <v>1086300</v>
      </c>
      <c r="S83" s="234">
        <f>S84</f>
        <v>1086300</v>
      </c>
      <c r="T83" s="245"/>
    </row>
    <row r="84" spans="1:20" ht="13.5" customHeight="1" x14ac:dyDescent="0.2">
      <c r="A84" s="170"/>
      <c r="B84" s="181"/>
      <c r="C84" s="183"/>
      <c r="D84" s="191"/>
      <c r="E84" s="193"/>
      <c r="F84" s="192"/>
      <c r="G84" s="496" t="s">
        <v>126</v>
      </c>
      <c r="H84" s="496"/>
      <c r="I84" s="496"/>
      <c r="J84" s="497"/>
      <c r="K84" s="187">
        <v>124</v>
      </c>
      <c r="L84" s="177">
        <v>801</v>
      </c>
      <c r="M84" s="188">
        <v>8</v>
      </c>
      <c r="N84" s="188">
        <v>1</v>
      </c>
      <c r="O84" s="189">
        <v>5560075080</v>
      </c>
      <c r="P84" s="190" t="s">
        <v>239</v>
      </c>
      <c r="Q84" s="267">
        <v>1086300</v>
      </c>
      <c r="R84" s="267">
        <v>1086300</v>
      </c>
      <c r="S84" s="268">
        <v>1086300</v>
      </c>
      <c r="T84" s="245" t="s">
        <v>219</v>
      </c>
    </row>
    <row r="85" spans="1:20" ht="15" customHeight="1" x14ac:dyDescent="0.2">
      <c r="A85" s="170"/>
      <c r="B85" s="181"/>
      <c r="C85" s="183"/>
      <c r="D85" s="191"/>
      <c r="E85" s="192"/>
      <c r="F85" s="192"/>
      <c r="G85" s="185"/>
      <c r="H85" s="185"/>
      <c r="I85" s="185"/>
      <c r="J85" s="186" t="s">
        <v>216</v>
      </c>
      <c r="K85" s="187">
        <v>124</v>
      </c>
      <c r="L85" s="177">
        <v>801</v>
      </c>
      <c r="M85" s="188">
        <v>8</v>
      </c>
      <c r="N85" s="188">
        <v>1</v>
      </c>
      <c r="O85" s="189">
        <v>5560095220</v>
      </c>
      <c r="P85" s="190">
        <v>0</v>
      </c>
      <c r="Q85" s="247">
        <f t="shared" ref="Q85:S86" si="9">Q86</f>
        <v>400000</v>
      </c>
      <c r="R85" s="247">
        <f t="shared" si="9"/>
        <v>400000</v>
      </c>
      <c r="S85" s="234">
        <f t="shared" si="9"/>
        <v>400000</v>
      </c>
      <c r="T85" s="245"/>
    </row>
    <row r="86" spans="1:20" ht="18" customHeight="1" x14ac:dyDescent="0.2">
      <c r="A86" s="170"/>
      <c r="B86" s="181"/>
      <c r="C86" s="183"/>
      <c r="D86" s="191"/>
      <c r="E86" s="192"/>
      <c r="F86" s="496" t="s">
        <v>206</v>
      </c>
      <c r="G86" s="496"/>
      <c r="H86" s="496"/>
      <c r="I86" s="496"/>
      <c r="J86" s="497"/>
      <c r="K86" s="187">
        <v>124</v>
      </c>
      <c r="L86" s="177">
        <v>801</v>
      </c>
      <c r="M86" s="188">
        <v>8</v>
      </c>
      <c r="N86" s="188">
        <v>1</v>
      </c>
      <c r="O86" s="189">
        <v>5560095220</v>
      </c>
      <c r="P86" s="190">
        <v>240</v>
      </c>
      <c r="Q86" s="247">
        <f t="shared" si="9"/>
        <v>400000</v>
      </c>
      <c r="R86" s="247">
        <f t="shared" si="9"/>
        <v>400000</v>
      </c>
      <c r="S86" s="234">
        <f t="shared" si="9"/>
        <v>400000</v>
      </c>
      <c r="T86" s="245" t="s">
        <v>219</v>
      </c>
    </row>
    <row r="87" spans="1:20" ht="18.75" customHeight="1" thickBot="1" x14ac:dyDescent="0.25">
      <c r="A87" s="170"/>
      <c r="B87" s="214"/>
      <c r="C87" s="215"/>
      <c r="D87" s="216"/>
      <c r="E87" s="217"/>
      <c r="F87" s="218"/>
      <c r="G87" s="496" t="s">
        <v>290</v>
      </c>
      <c r="H87" s="496"/>
      <c r="I87" s="496"/>
      <c r="J87" s="497"/>
      <c r="K87" s="187">
        <v>124</v>
      </c>
      <c r="L87" s="177">
        <v>801</v>
      </c>
      <c r="M87" s="188">
        <v>8</v>
      </c>
      <c r="N87" s="188">
        <v>1</v>
      </c>
      <c r="O87" s="189">
        <v>5560095220</v>
      </c>
      <c r="P87" s="190">
        <v>244</v>
      </c>
      <c r="Q87" s="247">
        <v>400000</v>
      </c>
      <c r="R87" s="247">
        <v>400000</v>
      </c>
      <c r="S87" s="234">
        <v>400000</v>
      </c>
      <c r="T87" s="245" t="s">
        <v>219</v>
      </c>
    </row>
    <row r="88" spans="1:20" ht="18.75" customHeight="1" thickBot="1" x14ac:dyDescent="0.25">
      <c r="A88" s="164"/>
      <c r="B88" s="219"/>
      <c r="C88" s="220"/>
      <c r="D88" s="220"/>
      <c r="E88" s="220"/>
      <c r="F88" s="220"/>
      <c r="G88" s="220"/>
      <c r="H88" s="220"/>
      <c r="I88" s="220"/>
      <c r="J88" s="221" t="s">
        <v>240</v>
      </c>
      <c r="K88" s="222"/>
      <c r="L88" s="223">
        <v>0</v>
      </c>
      <c r="M88" s="222"/>
      <c r="N88" s="222"/>
      <c r="O88" s="224"/>
      <c r="P88" s="225"/>
      <c r="Q88" s="251">
        <f>Q79+Q72+Q65+Q53+Q43+Q10</f>
        <v>5273180</v>
      </c>
      <c r="R88" s="251">
        <f>R79+R72+R65+R53+R43+R10</f>
        <v>4258640</v>
      </c>
      <c r="S88" s="252">
        <f>S79+S72+S65+S53+S43+S10</f>
        <v>4320155</v>
      </c>
      <c r="T88" s="253" t="s">
        <v>219</v>
      </c>
    </row>
    <row r="89" spans="1:20" ht="11.25" customHeight="1" x14ac:dyDescent="0.2">
      <c r="A89" s="164"/>
      <c r="B89" s="226"/>
      <c r="C89" s="226"/>
      <c r="D89" s="226"/>
      <c r="E89" s="226"/>
      <c r="F89" s="226"/>
      <c r="G89" s="226"/>
      <c r="H89" s="226"/>
      <c r="I89" s="226"/>
      <c r="J89" s="226"/>
      <c r="K89" s="227"/>
      <c r="L89" s="227"/>
      <c r="M89" s="227"/>
      <c r="N89" s="227"/>
      <c r="O89" s="228"/>
      <c r="P89" s="228"/>
      <c r="Q89" s="254"/>
      <c r="R89" s="254"/>
      <c r="S89" s="254"/>
      <c r="T89" s="227" t="s">
        <v>219</v>
      </c>
    </row>
    <row r="90" spans="1:20" ht="12.75" customHeight="1" x14ac:dyDescent="0.2">
      <c r="A90" s="164"/>
      <c r="B90" s="229"/>
      <c r="C90" s="229"/>
      <c r="D90" s="229"/>
      <c r="E90" s="229"/>
      <c r="F90" s="229"/>
      <c r="G90" s="229"/>
      <c r="H90" s="229"/>
      <c r="I90" s="229"/>
      <c r="J90" s="229"/>
      <c r="K90" s="230"/>
      <c r="L90" s="230"/>
      <c r="M90" s="230"/>
      <c r="N90" s="230"/>
      <c r="O90" s="231"/>
      <c r="P90" s="231"/>
      <c r="Q90" s="162"/>
      <c r="R90" s="162"/>
      <c r="S90" s="162"/>
      <c r="T90" s="163"/>
    </row>
    <row r="91" spans="1:20" ht="12.75" customHeight="1" x14ac:dyDescent="0.2">
      <c r="A91" s="164"/>
      <c r="B91" s="229"/>
      <c r="C91" s="229"/>
      <c r="D91" s="229"/>
      <c r="E91" s="229"/>
      <c r="F91" s="229"/>
      <c r="G91" s="229"/>
      <c r="H91" s="229"/>
      <c r="I91" s="229" t="s">
        <v>241</v>
      </c>
      <c r="J91" s="229"/>
      <c r="K91" s="230"/>
      <c r="L91" s="230"/>
      <c r="M91" s="230"/>
      <c r="N91" s="230"/>
      <c r="O91" s="231"/>
      <c r="P91" s="231"/>
      <c r="Q91" s="157"/>
      <c r="R91" s="157"/>
      <c r="S91" s="157"/>
    </row>
    <row r="92" spans="1:20" ht="12.75" customHeight="1" x14ac:dyDescent="0.2">
      <c r="A92" s="164"/>
      <c r="B92" s="229"/>
      <c r="C92" s="229"/>
      <c r="D92" s="229"/>
      <c r="E92" s="229"/>
      <c r="F92" s="229"/>
      <c r="G92" s="229"/>
      <c r="H92" s="229"/>
      <c r="I92" s="229"/>
      <c r="J92" s="229"/>
      <c r="K92" s="230"/>
      <c r="L92" s="230"/>
      <c r="M92" s="230"/>
      <c r="N92" s="230"/>
      <c r="O92" s="231"/>
      <c r="P92" s="231"/>
      <c r="Q92" s="157"/>
      <c r="R92" s="157"/>
      <c r="S92" s="157"/>
    </row>
    <row r="93" spans="1:20" ht="12.75" customHeight="1" x14ac:dyDescent="0.2">
      <c r="A93" s="164"/>
      <c r="B93" s="229"/>
      <c r="C93" s="229"/>
      <c r="D93" s="229"/>
      <c r="E93" s="229"/>
      <c r="F93" s="229"/>
      <c r="G93" s="229"/>
      <c r="H93" s="229"/>
      <c r="I93" s="229" t="s">
        <v>241</v>
      </c>
      <c r="J93" s="229"/>
      <c r="K93" s="230"/>
      <c r="L93" s="230"/>
      <c r="M93" s="230"/>
      <c r="N93" s="230"/>
      <c r="O93" s="231"/>
      <c r="P93" s="231"/>
      <c r="Q93" s="157"/>
      <c r="R93" s="157"/>
      <c r="S93" s="157"/>
    </row>
    <row r="94" spans="1:20" ht="12.75" customHeight="1" x14ac:dyDescent="0.2">
      <c r="A94" s="164"/>
      <c r="B94" s="229"/>
      <c r="C94" s="229"/>
      <c r="D94" s="229"/>
      <c r="E94" s="229"/>
      <c r="F94" s="229"/>
      <c r="G94" s="229"/>
      <c r="H94" s="229"/>
      <c r="I94" s="229"/>
      <c r="J94" s="229"/>
      <c r="K94" s="230"/>
      <c r="L94" s="230"/>
      <c r="M94" s="230"/>
      <c r="N94" s="230"/>
      <c r="O94" s="231"/>
      <c r="P94" s="231"/>
      <c r="Q94" s="157"/>
      <c r="R94" s="157"/>
      <c r="S94" s="157"/>
    </row>
    <row r="95" spans="1:20" ht="12.75" customHeight="1" x14ac:dyDescent="0.2">
      <c r="A95" s="164"/>
      <c r="B95" s="229"/>
      <c r="C95" s="229"/>
      <c r="D95" s="229"/>
      <c r="E95" s="229"/>
      <c r="F95" s="229"/>
      <c r="G95" s="229"/>
      <c r="H95" s="229"/>
      <c r="I95" s="229"/>
      <c r="J95" s="229"/>
      <c r="K95" s="230"/>
      <c r="L95" s="230"/>
      <c r="M95" s="230"/>
      <c r="N95" s="230"/>
      <c r="O95" s="231"/>
      <c r="P95" s="231"/>
      <c r="Q95" s="157"/>
      <c r="R95" s="157"/>
      <c r="S95" s="157"/>
    </row>
    <row r="96" spans="1:20" ht="12.75" customHeight="1" x14ac:dyDescent="0.2">
      <c r="A96" s="164"/>
      <c r="B96" s="229"/>
      <c r="C96" s="229"/>
      <c r="D96" s="229"/>
      <c r="E96" s="229"/>
      <c r="F96" s="229"/>
      <c r="G96" s="229"/>
      <c r="H96" s="229"/>
      <c r="I96" s="229"/>
      <c r="J96" s="229"/>
      <c r="K96" s="230"/>
      <c r="L96" s="230"/>
      <c r="M96" s="230"/>
      <c r="N96" s="230"/>
      <c r="O96" s="231"/>
      <c r="P96" s="231"/>
      <c r="Q96" s="157"/>
      <c r="R96" s="157"/>
      <c r="S96" s="157"/>
    </row>
    <row r="97" spans="1:16" ht="12.75" customHeight="1" x14ac:dyDescent="0.2">
      <c r="A97" s="164"/>
      <c r="B97" s="232"/>
      <c r="C97" s="232"/>
      <c r="D97" s="232"/>
      <c r="E97" s="232"/>
      <c r="F97" s="232"/>
      <c r="G97" s="232"/>
      <c r="H97" s="232"/>
      <c r="I97" s="232"/>
      <c r="J97" s="232"/>
      <c r="K97" s="230"/>
      <c r="L97" s="230"/>
      <c r="M97" s="230"/>
      <c r="N97" s="230"/>
      <c r="O97" s="231"/>
      <c r="P97" s="231"/>
    </row>
  </sheetData>
  <mergeCells count="49">
    <mergeCell ref="Q1:V1"/>
    <mergeCell ref="Q2:V2"/>
    <mergeCell ref="Q3:V3"/>
    <mergeCell ref="Q4:V4"/>
    <mergeCell ref="D11:J11"/>
    <mergeCell ref="E12:J12"/>
    <mergeCell ref="F14:J14"/>
    <mergeCell ref="G17:J17"/>
    <mergeCell ref="B6:S6"/>
    <mergeCell ref="B8:J8"/>
    <mergeCell ref="B9:J9"/>
    <mergeCell ref="B10:J10"/>
    <mergeCell ref="G25:J25"/>
    <mergeCell ref="B43:J43"/>
    <mergeCell ref="D44:J44"/>
    <mergeCell ref="E45:J45"/>
    <mergeCell ref="D19:J19"/>
    <mergeCell ref="E20:J20"/>
    <mergeCell ref="F21:J21"/>
    <mergeCell ref="G22:J22"/>
    <mergeCell ref="D54:J54"/>
    <mergeCell ref="E55:J55"/>
    <mergeCell ref="F56:J56"/>
    <mergeCell ref="G64:J64"/>
    <mergeCell ref="F46:J46"/>
    <mergeCell ref="G47:J47"/>
    <mergeCell ref="G52:J52"/>
    <mergeCell ref="B53:J53"/>
    <mergeCell ref="B65:J65"/>
    <mergeCell ref="D67:J67"/>
    <mergeCell ref="G60:J60"/>
    <mergeCell ref="G63:J63"/>
    <mergeCell ref="G62:J62"/>
    <mergeCell ref="G61:J61"/>
    <mergeCell ref="D73:J73"/>
    <mergeCell ref="E74:J74"/>
    <mergeCell ref="F75:J75"/>
    <mergeCell ref="G78:J78"/>
    <mergeCell ref="E68:J68"/>
    <mergeCell ref="F69:J69"/>
    <mergeCell ref="G71:J71"/>
    <mergeCell ref="B72:J72"/>
    <mergeCell ref="G87:J87"/>
    <mergeCell ref="B79:J79"/>
    <mergeCell ref="D80:J80"/>
    <mergeCell ref="E81:J81"/>
    <mergeCell ref="F82:J82"/>
    <mergeCell ref="G84:J84"/>
    <mergeCell ref="F86:J86"/>
  </mergeCells>
  <phoneticPr fontId="9" type="noConversion"/>
  <pageMargins left="0.23622047244094491" right="0.23622047244094491" top="0.74803149606299213" bottom="0.74803149606299213" header="0.31496062992125984" footer="0.31496062992125984"/>
  <pageSetup paperSize="9" scale="48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'приложение 7'!Область_печати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2019-11-13T10:20:29Z</cp:lastPrinted>
  <dcterms:created xsi:type="dcterms:W3CDTF">2010-12-16T03:42:04Z</dcterms:created>
  <dcterms:modified xsi:type="dcterms:W3CDTF">2019-12-23T06:32:37Z</dcterms:modified>
</cp:coreProperties>
</file>