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Гавриловка\"/>
    </mc:Choice>
  </mc:AlternateContent>
  <bookViews>
    <workbookView xWindow="0" yWindow="0" windowWidth="20490" windowHeight="7755"/>
  </bookViews>
  <sheets>
    <sheet name="Приложение 1" sheetId="1" r:id="rId1"/>
    <sheet name="Приложение 2" sheetId="4" r:id="rId2"/>
    <sheet name="Приложение 3" sheetId="3" r:id="rId3"/>
    <sheet name="приложение 4" sheetId="8" r:id="rId4"/>
    <sheet name="Приложение 5" sheetId="9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3">'приложение 4'!$A$1:$V$85</definedName>
  </definedNames>
  <calcPr calcId="152511" refMode="R1C1"/>
</workbook>
</file>

<file path=xl/calcChain.xml><?xml version="1.0" encoding="utf-8"?>
<calcChain xmlns="http://schemas.openxmlformats.org/spreadsheetml/2006/main">
  <c r="R58" i="8" l="1"/>
  <c r="Q93" i="9"/>
  <c r="Q22" i="9"/>
  <c r="Q15" i="9"/>
  <c r="Q13" i="9"/>
  <c r="Q12" i="9" s="1"/>
  <c r="Q14" i="9"/>
  <c r="Q66" i="9"/>
  <c r="S31" i="9"/>
  <c r="R31" i="9"/>
  <c r="R18" i="9" s="1"/>
  <c r="Q31" i="9"/>
  <c r="C45" i="4"/>
  <c r="C44" i="4" s="1"/>
  <c r="C46" i="4"/>
  <c r="E46" i="4"/>
  <c r="E45" i="4"/>
  <c r="E44" i="4" s="1"/>
  <c r="D45" i="4"/>
  <c r="D44" i="4" s="1"/>
  <c r="D46" i="4"/>
  <c r="R20" i="8"/>
  <c r="C7" i="3"/>
  <c r="Q88" i="9"/>
  <c r="Q85" i="9" s="1"/>
  <c r="Q84" i="9" s="1"/>
  <c r="Q83" i="9" s="1"/>
  <c r="Q82" i="9" s="1"/>
  <c r="Q89" i="9"/>
  <c r="Q92" i="9"/>
  <c r="R82" i="8"/>
  <c r="S93" i="9"/>
  <c r="S92" i="9" s="1"/>
  <c r="S85" i="9" s="1"/>
  <c r="S84" i="9" s="1"/>
  <c r="S83" i="9" s="1"/>
  <c r="S82" i="9" s="1"/>
  <c r="R80" i="8"/>
  <c r="C53" i="4"/>
  <c r="C25" i="4"/>
  <c r="C23" i="4"/>
  <c r="C21" i="4"/>
  <c r="C19" i="4"/>
  <c r="C16" i="3"/>
  <c r="D16" i="3"/>
  <c r="E16" i="3"/>
  <c r="F16" i="3"/>
  <c r="G16" i="3"/>
  <c r="R15" i="8"/>
  <c r="R14" i="8"/>
  <c r="R13" i="8"/>
  <c r="R11" i="8" s="1"/>
  <c r="Q43" i="9"/>
  <c r="Q42" i="9"/>
  <c r="Q41" i="9"/>
  <c r="S39" i="9"/>
  <c r="S38" i="9" s="1"/>
  <c r="R39" i="9"/>
  <c r="R38" i="9" s="1"/>
  <c r="Q39" i="9"/>
  <c r="Q38" i="9"/>
  <c r="Q36" i="9" s="1"/>
  <c r="S65" i="9"/>
  <c r="S64" i="9"/>
  <c r="S63" i="9"/>
  <c r="R65" i="9"/>
  <c r="R64" i="9" s="1"/>
  <c r="R63" i="9" s="1"/>
  <c r="Q65" i="9"/>
  <c r="Q64" i="9"/>
  <c r="Q63" i="9" s="1"/>
  <c r="V57" i="8"/>
  <c r="V56" i="8"/>
  <c r="T57" i="8"/>
  <c r="T56" i="8" s="1"/>
  <c r="R57" i="8"/>
  <c r="R56" i="8"/>
  <c r="V32" i="8"/>
  <c r="V31" i="8" s="1"/>
  <c r="V30" i="8" s="1"/>
  <c r="V29" i="8" s="1"/>
  <c r="V19" i="8"/>
  <c r="V18" i="8" s="1"/>
  <c r="V17" i="8" s="1"/>
  <c r="T32" i="8"/>
  <c r="T31" i="8"/>
  <c r="T30" i="8" s="1"/>
  <c r="T29" i="8" s="1"/>
  <c r="G7" i="3"/>
  <c r="F7" i="3"/>
  <c r="F32" i="3" s="1"/>
  <c r="G18" i="3"/>
  <c r="F18" i="3"/>
  <c r="F15" i="1"/>
  <c r="F14" i="1"/>
  <c r="F13" i="1" s="1"/>
  <c r="C18" i="3"/>
  <c r="S34" i="9"/>
  <c r="R34" i="9"/>
  <c r="Q34" i="9"/>
  <c r="S51" i="9"/>
  <c r="R51" i="9"/>
  <c r="R50" i="9" s="1"/>
  <c r="R49" i="9" s="1"/>
  <c r="R48" i="9" s="1"/>
  <c r="R47" i="9" s="1"/>
  <c r="R46" i="9" s="1"/>
  <c r="S54" i="9"/>
  <c r="R54" i="9"/>
  <c r="S61" i="9"/>
  <c r="S60" i="9" s="1"/>
  <c r="S59" i="9" s="1"/>
  <c r="S58" i="9" s="1"/>
  <c r="S57" i="9" s="1"/>
  <c r="S56" i="9" s="1"/>
  <c r="R61" i="9"/>
  <c r="R60" i="9"/>
  <c r="R59" i="9"/>
  <c r="R58" i="9" s="1"/>
  <c r="R57" i="9" s="1"/>
  <c r="Q61" i="9"/>
  <c r="Q60" i="9"/>
  <c r="Q59" i="9" s="1"/>
  <c r="Q58" i="9" s="1"/>
  <c r="Q57" i="9" s="1"/>
  <c r="Q56" i="9" s="1"/>
  <c r="S73" i="9"/>
  <c r="S72" i="9" s="1"/>
  <c r="S71" i="9" s="1"/>
  <c r="S70" i="9" s="1"/>
  <c r="S69" i="9" s="1"/>
  <c r="S68" i="9" s="1"/>
  <c r="R73" i="9"/>
  <c r="R72" i="9"/>
  <c r="R71" i="9"/>
  <c r="R70" i="9" s="1"/>
  <c r="R69" i="9" s="1"/>
  <c r="R68" i="9" s="1"/>
  <c r="Q73" i="9"/>
  <c r="Q72" i="9" s="1"/>
  <c r="Q71" i="9" s="1"/>
  <c r="Q70" i="9" s="1"/>
  <c r="Q69" i="9" s="1"/>
  <c r="Q68" i="9" s="1"/>
  <c r="S80" i="9"/>
  <c r="S79" i="9"/>
  <c r="S78" i="9"/>
  <c r="S77" i="9" s="1"/>
  <c r="S76" i="9" s="1"/>
  <c r="S75" i="9" s="1"/>
  <c r="R80" i="9"/>
  <c r="R79" i="9" s="1"/>
  <c r="R78" i="9" s="1"/>
  <c r="R77" i="9" s="1"/>
  <c r="R76" i="9" s="1"/>
  <c r="R75" i="9" s="1"/>
  <c r="S86" i="9"/>
  <c r="R86" i="9"/>
  <c r="R85" i="9"/>
  <c r="R84" i="9" s="1"/>
  <c r="R83" i="9" s="1"/>
  <c r="R82" i="9" s="1"/>
  <c r="T19" i="8"/>
  <c r="T18" i="8" s="1"/>
  <c r="T17" i="8" s="1"/>
  <c r="V42" i="8"/>
  <c r="V41" i="8" s="1"/>
  <c r="V40" i="8" s="1"/>
  <c r="V39" i="8" s="1"/>
  <c r="V38" i="8" s="1"/>
  <c r="T42" i="8"/>
  <c r="T41" i="8" s="1"/>
  <c r="T40" i="8" s="1"/>
  <c r="T39" i="8" s="1"/>
  <c r="T38" i="8" s="1"/>
  <c r="R42" i="8"/>
  <c r="R41" i="8"/>
  <c r="R40" i="8"/>
  <c r="R39" i="8" s="1"/>
  <c r="R38" i="8" s="1"/>
  <c r="V53" i="8"/>
  <c r="V51" i="8" s="1"/>
  <c r="V50" i="8" s="1"/>
  <c r="V49" i="8" s="1"/>
  <c r="V47" i="8" s="1"/>
  <c r="T51" i="8"/>
  <c r="T53" i="8" s="1"/>
  <c r="R53" i="8"/>
  <c r="R51" i="8"/>
  <c r="R50" i="8" s="1"/>
  <c r="R49" i="8" s="1"/>
  <c r="R47" i="8" s="1"/>
  <c r="V65" i="8"/>
  <c r="V63" i="8" s="1"/>
  <c r="V62" i="8" s="1"/>
  <c r="T65" i="8"/>
  <c r="T63" i="8"/>
  <c r="T62" i="8" s="1"/>
  <c r="T61" i="8" s="1"/>
  <c r="T60" i="8" s="1"/>
  <c r="R65" i="8"/>
  <c r="R63" i="8" s="1"/>
  <c r="R62" i="8" s="1"/>
  <c r="R61" i="8" s="1"/>
  <c r="R60" i="8" s="1"/>
  <c r="V72" i="8"/>
  <c r="V71" i="8" s="1"/>
  <c r="V70" i="8" s="1"/>
  <c r="T72" i="8"/>
  <c r="T71" i="8" s="1"/>
  <c r="T70" i="8" s="1"/>
  <c r="T69" i="8" s="1"/>
  <c r="T68" i="8" s="1"/>
  <c r="V78" i="8"/>
  <c r="V77" i="8"/>
  <c r="V76" i="8"/>
  <c r="V75" i="8"/>
  <c r="V74" i="8" s="1"/>
  <c r="T78" i="8"/>
  <c r="T77" i="8"/>
  <c r="T76" i="8"/>
  <c r="T75" i="8" s="1"/>
  <c r="T74" i="8" s="1"/>
  <c r="Q86" i="9"/>
  <c r="Q80" i="9"/>
  <c r="Q79" i="9" s="1"/>
  <c r="Q78" i="9" s="1"/>
  <c r="Q77" i="9" s="1"/>
  <c r="Q76" i="9" s="1"/>
  <c r="Q75" i="9" s="1"/>
  <c r="Q54" i="9"/>
  <c r="Q51" i="9"/>
  <c r="Q50" i="9" s="1"/>
  <c r="Q49" i="9" s="1"/>
  <c r="Q48" i="9" s="1"/>
  <c r="Q47" i="9" s="1"/>
  <c r="Q46" i="9" s="1"/>
  <c r="Q29" i="9"/>
  <c r="Q28" i="9" s="1"/>
  <c r="Q21" i="9" s="1"/>
  <c r="Q20" i="9" s="1"/>
  <c r="Q19" i="9" s="1"/>
  <c r="Q18" i="9" s="1"/>
  <c r="Q25" i="9"/>
  <c r="S22" i="9"/>
  <c r="S20" i="9"/>
  <c r="S19" i="9"/>
  <c r="S18" i="9"/>
  <c r="R22" i="9"/>
  <c r="S15" i="9"/>
  <c r="R15" i="9"/>
  <c r="Q11" i="9"/>
  <c r="R78" i="8"/>
  <c r="R77" i="8"/>
  <c r="R76" i="8"/>
  <c r="R75" i="8" s="1"/>
  <c r="R74" i="8" s="1"/>
  <c r="R72" i="8"/>
  <c r="R71" i="8"/>
  <c r="R70" i="8" s="1"/>
  <c r="R69" i="8" s="1"/>
  <c r="R68" i="8" s="1"/>
  <c r="R32" i="8"/>
  <c r="R31" i="8" s="1"/>
  <c r="R30" i="8" s="1"/>
  <c r="R29" i="8" s="1"/>
  <c r="R27" i="8"/>
  <c r="R19" i="8" s="1"/>
  <c r="R18" i="8" s="1"/>
  <c r="R17" i="8" s="1"/>
  <c r="G24" i="3"/>
  <c r="F24" i="3"/>
  <c r="C24" i="3"/>
  <c r="G21" i="3"/>
  <c r="G32" i="3" s="1"/>
  <c r="G19" i="1"/>
  <c r="G18" i="1"/>
  <c r="G17" i="1"/>
  <c r="F21" i="3"/>
  <c r="G26" i="3"/>
  <c r="F26" i="3"/>
  <c r="C28" i="3"/>
  <c r="D53" i="4"/>
  <c r="D51" i="4" s="1"/>
  <c r="D50" i="4" s="1"/>
  <c r="D49" i="4" s="1"/>
  <c r="D48" i="4" s="1"/>
  <c r="E28" i="4"/>
  <c r="D28" i="4"/>
  <c r="C28" i="4"/>
  <c r="E15" i="4"/>
  <c r="E14" i="4"/>
  <c r="D15" i="4"/>
  <c r="D13" i="4" s="1"/>
  <c r="D14" i="4"/>
  <c r="E18" i="4"/>
  <c r="E17" i="4" s="1"/>
  <c r="D18" i="4"/>
  <c r="D17" i="4"/>
  <c r="C18" i="4"/>
  <c r="C17" i="4" s="1"/>
  <c r="E31" i="4"/>
  <c r="E30" i="4"/>
  <c r="E27" i="4" s="1"/>
  <c r="D31" i="4"/>
  <c r="D30" i="4" s="1"/>
  <c r="D27" i="4" s="1"/>
  <c r="C31" i="4"/>
  <c r="C30" i="4" s="1"/>
  <c r="E35" i="4"/>
  <c r="D35" i="4"/>
  <c r="D34" i="4"/>
  <c r="C35" i="4"/>
  <c r="E39" i="4"/>
  <c r="E38" i="4"/>
  <c r="D38" i="4"/>
  <c r="D37" i="4" s="1"/>
  <c r="D33" i="4" s="1"/>
  <c r="D39" i="4"/>
  <c r="C39" i="4"/>
  <c r="C38" i="4" s="1"/>
  <c r="E42" i="4"/>
  <c r="E41" i="4" s="1"/>
  <c r="E37" i="4" s="1"/>
  <c r="E33" i="4" s="1"/>
  <c r="D42" i="4"/>
  <c r="D41" i="4"/>
  <c r="C42" i="4"/>
  <c r="C41" i="4" s="1"/>
  <c r="G15" i="1"/>
  <c r="G14" i="1"/>
  <c r="G13" i="1" s="1"/>
  <c r="E53" i="4"/>
  <c r="E51" i="4"/>
  <c r="E58" i="4"/>
  <c r="E55" i="4"/>
  <c r="E50" i="4" s="1"/>
  <c r="E49" i="4" s="1"/>
  <c r="E48" i="4" s="1"/>
  <c r="C51" i="4"/>
  <c r="C50" i="4" s="1"/>
  <c r="C49" i="4" s="1"/>
  <c r="C48" i="4" s="1"/>
  <c r="C61" i="4"/>
  <c r="C60" i="4"/>
  <c r="C55" i="4"/>
  <c r="C15" i="4"/>
  <c r="C14" i="4"/>
  <c r="C13" i="4"/>
  <c r="E30" i="3"/>
  <c r="C30" i="3"/>
  <c r="E24" i="3"/>
  <c r="E28" i="3"/>
  <c r="D7" i="3"/>
  <c r="D32" i="3" s="1"/>
  <c r="D20" i="1" s="1"/>
  <c r="D19" i="1" s="1"/>
  <c r="D18" i="1" s="1"/>
  <c r="D17" i="1" s="1"/>
  <c r="D16" i="1"/>
  <c r="D15" i="1"/>
  <c r="D14" i="1" s="1"/>
  <c r="D13" i="1" s="1"/>
  <c r="D24" i="3"/>
  <c r="D26" i="3"/>
  <c r="D30" i="3"/>
  <c r="D28" i="3"/>
  <c r="D21" i="3"/>
  <c r="E26" i="3"/>
  <c r="C26" i="3"/>
  <c r="C21" i="3"/>
  <c r="C32" i="3"/>
  <c r="C20" i="1" s="1"/>
  <c r="C19" i="1" s="1"/>
  <c r="C18" i="1" s="1"/>
  <c r="C17" i="1" s="1"/>
  <c r="E7" i="3"/>
  <c r="E32" i="3" s="1"/>
  <c r="E20" i="1" s="1"/>
  <c r="E19" i="1" s="1"/>
  <c r="E18" i="1" s="1"/>
  <c r="E17" i="1" s="1"/>
  <c r="E16" i="1"/>
  <c r="E15" i="1"/>
  <c r="E14" i="1" s="1"/>
  <c r="E13" i="1" s="1"/>
  <c r="E18" i="3"/>
  <c r="D18" i="3"/>
  <c r="E21" i="3"/>
  <c r="F19" i="1"/>
  <c r="F18" i="1"/>
  <c r="F17" i="1" s="1"/>
  <c r="R20" i="9"/>
  <c r="R19" i="9"/>
  <c r="C34" i="4"/>
  <c r="E34" i="4"/>
  <c r="E13" i="4"/>
  <c r="S50" i="9"/>
  <c r="S49" i="9"/>
  <c r="S48" i="9" s="1"/>
  <c r="S47" i="9" s="1"/>
  <c r="S46" i="9" s="1"/>
  <c r="T50" i="8"/>
  <c r="T49" i="8" s="1"/>
  <c r="T47" i="8" s="1"/>
  <c r="Q37" i="9"/>
  <c r="E12" i="1" l="1"/>
  <c r="Q10" i="9"/>
  <c r="Q9" i="9" s="1"/>
  <c r="S96" i="9"/>
  <c r="Q96" i="9"/>
  <c r="D12" i="1"/>
  <c r="C37" i="4"/>
  <c r="C33" i="4" s="1"/>
  <c r="E12" i="4"/>
  <c r="E11" i="4" s="1"/>
  <c r="C27" i="4"/>
  <c r="C12" i="4" s="1"/>
  <c r="C11" i="4" s="1"/>
  <c r="C16" i="1" s="1"/>
  <c r="T84" i="8"/>
  <c r="V69" i="8"/>
  <c r="V68" i="8"/>
  <c r="V84" i="8" s="1"/>
  <c r="V60" i="8"/>
  <c r="V61" i="8"/>
  <c r="R36" i="9"/>
  <c r="R37" i="9"/>
  <c r="D12" i="4"/>
  <c r="D11" i="4" s="1"/>
  <c r="R56" i="9"/>
  <c r="R96" i="9" s="1"/>
  <c r="S37" i="9"/>
  <c r="S36" i="9"/>
  <c r="R9" i="8"/>
  <c r="R84" i="8" s="1"/>
  <c r="C15" i="1" l="1"/>
  <c r="C14" i="1" s="1"/>
  <c r="C13" i="1" s="1"/>
  <c r="C12" i="1"/>
  <c r="C11" i="1" s="1"/>
</calcChain>
</file>

<file path=xl/sharedStrings.xml><?xml version="1.0" encoding="utf-8"?>
<sst xmlns="http://schemas.openxmlformats.org/spreadsheetml/2006/main" count="435" uniqueCount="282">
  <si>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</si>
  <si>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</si>
  <si>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</si>
  <si>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</si>
  <si>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</si>
  <si>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</si>
  <si>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</si>
  <si>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</si>
  <si>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</si>
  <si>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</si>
  <si>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</si>
  <si>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</si>
  <si>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</si>
  <si>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</si>
  <si>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</si>
  <si>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</si>
  <si>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</si>
  <si>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</si>
  <si>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</si>
  <si>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</si>
  <si>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</si>
  <si>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</si>
  <si>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</si>
  <si>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</si>
  <si>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</si>
  <si>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</si>
  <si>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</si>
  <si>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</si>
  <si>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</si>
  <si>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</si>
  <si>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</si>
  <si>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</si>
  <si>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</si>
  <si>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</si>
  <si>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</si>
  <si>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</si>
  <si>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</si>
  <si>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</si>
  <si>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</si>
  <si>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</si>
  <si>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</si>
  <si>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</si>
  <si>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</si>
  <si>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</si>
  <si>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</si>
  <si>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</si>
  <si>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</si>
  <si>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</si>
  <si>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</si>
  <si>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</si>
  <si>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</si>
  <si>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1000</t>
  </si>
  <si>
    <t>Социальная политика</t>
  </si>
  <si>
    <t>1003</t>
  </si>
  <si>
    <t>Социальное обеспечение населения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</si>
  <si>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</si>
  <si>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</si>
  <si>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</si>
  <si>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</si>
  <si>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</si>
  <si>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</si>
  <si>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</si>
  <si>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</si>
  <si>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</si>
  <si>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</si>
  <si>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</si>
  <si>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</si>
  <si>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</si>
  <si>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</si>
  <si>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 xml:space="preserve">2016 год </t>
  </si>
  <si>
    <t xml:space="preserve">2017 год </t>
  </si>
  <si>
    <t xml:space="preserve"> по разделам и подразделам расходов классификации расходов  бюджетов</t>
  </si>
  <si>
    <t xml:space="preserve">депутатов Гавриловского сельсовета </t>
  </si>
  <si>
    <t>Дорожное хозяйство (дорожные фонды)</t>
  </si>
  <si>
    <t>к решению Совета депутатов</t>
  </si>
  <si>
    <t>Гавриловского сельсовета</t>
  </si>
  <si>
    <t>Наименование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</si>
  <si>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</si>
  <si>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</si>
  <si>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</si>
  <si>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</si>
  <si>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</si>
  <si>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</si>
  <si>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</si>
  <si>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</si>
  <si>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</si>
  <si>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</si>
  <si>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</si>
  <si>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</si>
  <si>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</si>
  <si>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</si>
  <si>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</si>
  <si>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</si>
  <si>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</si>
  <si>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</si>
  <si>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</si>
  <si>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</si>
  <si>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</si>
  <si>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</si>
  <si>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</si>
  <si>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</si>
  <si>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</si>
  <si>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</si>
  <si>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</si>
  <si>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</si>
  <si>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</si>
  <si>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</si>
  <si>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</si>
  <si>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</si>
  <si>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</si>
  <si>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</si>
  <si>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</si>
  <si>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</si>
  <si>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</si>
  <si>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</si>
  <si>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</si>
  <si>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</si>
  <si>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</si>
  <si>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</si>
  <si>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</si>
  <si>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</si>
  <si>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</si>
  <si>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</si>
  <si>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</si>
  <si>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</si>
  <si>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</si>
  <si>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</si>
  <si>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</si>
  <si>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</si>
  <si>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</si>
  <si>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</si>
  <si>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</si>
  <si>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</si>
  <si>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</si>
  <si>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</si>
  <si>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</si>
  <si>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</si>
  <si>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</si>
  <si>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</si>
  <si>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</si>
  <si>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</si>
  <si>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</si>
  <si>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2019 год</t>
  </si>
  <si>
    <t>2020 год</t>
  </si>
  <si>
    <t>2021 год</t>
  </si>
  <si>
    <t>Рапределение бюджетных ассигнований местного бюджета  на 2019 год и плановый период 2020 и 2021 годов</t>
  </si>
  <si>
    <t>Налог, взимаемый в связи с применением упрощенной системы налогообложения</t>
  </si>
  <si>
    <t>Налог, взимаемый с налогоплательщиков,выбравших в качестве объекта налогообложения доходы</t>
  </si>
  <si>
    <t>000 10501000000000110</t>
  </si>
  <si>
    <t>КВСР</t>
  </si>
  <si>
    <t>Администрация Гавриловского сельсовета</t>
  </si>
  <si>
    <t>к решению совета депутатов</t>
  </si>
  <si>
    <t>РЗ</t>
  </si>
  <si>
    <t>ПР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</si>
  <si>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</si>
  <si>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</si>
  <si>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</si>
  <si>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</si>
  <si>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Подпрограмма "Осуществление деятельности аппарата управления администрации муниципального образования Гавриловский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</si>
  <si>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</si>
  <si>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</si>
  <si>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</si>
  <si>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</si>
  <si>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</si>
  <si>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Исполнение судебных актов Российской Федерации и мировых соглашений по возмещению причиненного вреда</t>
  </si>
  <si>
    <t>Уплата налогов сборов и иных платежей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</si>
  <si>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</si>
  <si>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</si>
  <si>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</si>
  <si>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</si>
  <si>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</si>
  <si>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</si>
  <si>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Подпрограмма"Обеспечение пожарной безопасности на территории муниципального образования Гавриловский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</si>
  <si>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</si>
  <si>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</si>
  <si>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</si>
  <si>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«Развитие дорожного хозяйства на территории муниципального образования Гавриловский сельсовет»</t>
  </si>
  <si>
    <t>Содержание и ремонт,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</si>
  <si>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</si>
  <si>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Подпрограмма «Благоустройство территории муниципального образования Гавриловский сельсовет»</t>
  </si>
  <si>
    <t xml:space="preserve">Финансовое обеспечение мероприятий по благоустройству территорий муниципального образования поселения </t>
  </si>
  <si>
    <t>КУЛЬТУРА, КИНЕМАТОГРАФИЯ</t>
  </si>
  <si>
    <t>Подпрограмма «Развитие культуры на территории муниципального образования Гавриловский сельсовет»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</si>
  <si>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</si>
  <si>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ИТОГО ПО РАЗДЕЛАМ РАСХОДОВ</t>
  </si>
  <si>
    <t/>
  </si>
  <si>
    <t>КФСР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</si>
  <si>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</si>
  <si>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</si>
  <si>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</t>
  </si>
  <si>
    <t>240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</si>
  <si>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</si>
  <si>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</si>
  <si>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Исполнение судебных актов</t>
  </si>
  <si>
    <t>Уплата налогов, сборов и иных платежей</t>
  </si>
  <si>
    <t>Уплата иных платежей</t>
  </si>
  <si>
    <t>Подпрограмма "Обеспечение осуществления части, переданных органами власти другого уровня, полномочий"</t>
  </si>
  <si>
    <t xml:space="preserve">Ведение первичного воинского учета на территориях, где отсутствуют военные комиссариаты </t>
  </si>
  <si>
    <t>Подпрограмма  "Обеспечение пожарной безопасности на территории муниципального образования Гавриловский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</si>
  <si>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</si>
  <si>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Гавриловский сельсовет"</t>
  </si>
  <si>
    <t>Содержание и ремонт,  капитальный ремонт автомобильных дорог общего пользования и искусственных сооружений на них</t>
  </si>
  <si>
    <t>Подпрограмма "Благоустройство территории муниципального образования Гавриловский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</si>
  <si>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</si>
  <si>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Гавриловский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</si>
  <si>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</si>
  <si>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540</t>
  </si>
  <si>
    <t>ИТОГО РАСХОДОВ</t>
  </si>
  <si>
    <t>____________________</t>
  </si>
  <si>
    <t>0106</t>
  </si>
  <si>
    <t>на 2019 и плановый период 2020-2021 г</t>
  </si>
  <si>
    <t>Культура, кинематография</t>
  </si>
  <si>
    <t>Распределение бюджетных ассигнований из местного бюджета на 2019 год, плановый период 2020-2021 годы по разделам и подразделам, целевым статьям и видам  расходов классификации расходов  бюджетов</t>
  </si>
  <si>
    <t>Ведомственная структура расходов местного бюджета на 2019 год и плановый период 2020-2021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</si>
  <si>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</si>
  <si>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</si>
  <si>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</si>
  <si>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</si>
  <si>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</si>
  <si>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</si>
  <si>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</si>
  <si>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</si>
  <si>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</si>
  <si>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</si>
  <si>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000 20240000000000150</t>
  </si>
  <si>
    <t>000 20249999000000150</t>
  </si>
  <si>
    <t>000 20249999100000150</t>
  </si>
  <si>
    <t>0314</t>
  </si>
  <si>
    <t>Другие вопросы в области национальной безопасности и правоохранительной деятельности</t>
  </si>
  <si>
    <t>Непрограммное направление расходов (непрограммные мероприятия).</t>
  </si>
  <si>
    <t>(руб)</t>
  </si>
  <si>
    <t>Меры поддержки добровольных народных дружин</t>
  </si>
  <si>
    <t>000 10501021010000110</t>
  </si>
  <si>
    <t>Членские взносы совет (ассоциации) муниципальных образований</t>
  </si>
  <si>
    <t>Приложение №2</t>
  </si>
  <si>
    <t>Приложение 3</t>
  </si>
  <si>
    <t>Приложение 5</t>
  </si>
  <si>
    <t>Приложение 4</t>
  </si>
  <si>
    <t>000 10302261010000110</t>
  </si>
  <si>
    <t>000 10302251010000110</t>
  </si>
  <si>
    <t>000 10302241010000110</t>
  </si>
  <si>
    <t>000 10302231010000110</t>
  </si>
  <si>
    <t>000 10302230010000110</t>
  </si>
  <si>
    <t>000 10302240010000110</t>
  </si>
  <si>
    <t>000 10302250010000110</t>
  </si>
  <si>
    <t>000 10302260010000110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</si>
  <si>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</si>
  <si>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</t>
  </si>
  <si>
    <t>Непрограмное направление расходов (непрограмные мероприятия)</t>
  </si>
  <si>
    <t>Уплата прочих налогов, сборов и иных платежей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</si>
  <si>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</si>
  <si>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</si>
  <si>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</si>
  <si>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</si>
  <si>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</si>
  <si>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</si>
  <si>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</si>
  <si>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</si>
  <si>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Прочая закупка товаров, работ и услуг </t>
  </si>
  <si>
    <t xml:space="preserve">Иные закупки товаров, работ и услуг для обеспечения государственных (муниципальных) нужд </t>
  </si>
  <si>
    <t xml:space="preserve">Финансирование социально значимых мероприятий </t>
  </si>
  <si>
    <t xml:space="preserve">Финансовое обеспечение мероприятий, направленных на развитие культуры на территории муниципального образования поселения </t>
  </si>
  <si>
    <t>Поступление доходов в бюджет Гавриловского сельсовета по кодам видов доходов, подвидов доходов на 2019 год и на плановый период 2020, 2021 годов</t>
  </si>
  <si>
    <t xml:space="preserve">Уплата иных платежей </t>
  </si>
  <si>
    <t>Закупка товаров, работ, услуг в целях капитального ремонта государственных (муниципальных) нужд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</si>
  <si>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</si>
  <si>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</si>
  <si>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</si>
  <si>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</si>
  <si>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</si>
  <si>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000 1 14 00000 00 0000 000</t>
  </si>
  <si>
    <t>ДОХОДЫ ОТ ПРОДАЖИ МАТЕРИАЛЬНЫХ И НЕМАТЕРИАЛЬНЫХ АКТИВОВ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</si>
  <si>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2018-2024г"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</si>
  <si>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2018-2024 годы"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</si>
  <si>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2018-2024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</si>
  <si>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2018-2024г."</t>
  </si>
  <si>
    <t>Муниципальная программа "Реализация муниципальной политики на территории муниципального образования Гавриловский сельсовет Саракташского района Оренбургской области на 2018-2024"</t>
  </si>
  <si>
    <t>Приложение 1 к решению совета депутатов Гавриловскогосельсовета от 24.12.2019 № 166</t>
  </si>
  <si>
    <t>№  166 от 24.12.2019</t>
  </si>
  <si>
    <t>к решению совета № 166 от 24.12.2019</t>
  </si>
  <si>
    <t xml:space="preserve">от 24.12.2019 №166 </t>
  </si>
  <si>
    <t>от 24.12.2019 года №166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</si>
</sst>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"/>
    <numFmt numFmtId="165" formatCode="00"/>
    <numFmt numFmtId="166" formatCode="000"/>
    <numFmt numFmtId="167" formatCode="#,##0.0"/>
    <numFmt numFmtId="168" formatCode="\1"/>
    <numFmt numFmtId="169" formatCode="&quot;&quot;###,##0.00"/>
    <numFmt numFmtId="170" formatCode="0000000000"/>
    <numFmt numFmtId="171" formatCode="00000\4\30"/>
  </numFmts>
  <fonts count="4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0" fillId="0" borderId="0"/>
    <xf numFmtId="0" fontId="8" fillId="0" borderId="0"/>
    <xf numFmtId="0" fontId="8" fillId="0" borderId="0"/>
    <xf numFmtId="0" fontId="41" fillId="0" borderId="0"/>
    <xf numFmtId="0" fontId="42" fillId="0" borderId="0"/>
  </cellStyleXfs>
  <cellXfs count="481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0" fillId="0" borderId="0" xfId="0" applyFont="1"/>
    <xf numFmtId="167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3" xfId="0" applyFont="1" applyBorder="1"/>
    <xf numFmtId="0" fontId="8" fillId="0" borderId="0" xfId="2" applyFill="1"/>
    <xf numFmtId="0" fontId="8" fillId="0" borderId="0" xfId="2" applyFill="1" applyAlignment="1">
      <alignment horizontal="right"/>
    </xf>
    <xf numFmtId="0" fontId="8" fillId="0" borderId="0" xfId="2" applyFont="1" applyFill="1" applyAlignment="1">
      <alignment horizontal="right"/>
    </xf>
    <xf numFmtId="0" fontId="12" fillId="0" borderId="4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left" vertical="top" wrapText="1"/>
    </xf>
    <xf numFmtId="0" fontId="12" fillId="0" borderId="7" xfId="2" applyFont="1" applyFill="1" applyBorder="1" applyAlignment="1">
      <alignment horizontal="center" wrapText="1"/>
    </xf>
    <xf numFmtId="0" fontId="12" fillId="0" borderId="8" xfId="2" applyFont="1" applyFill="1" applyBorder="1" applyAlignment="1">
      <alignment horizontal="left" vertical="top" wrapText="1"/>
    </xf>
    <xf numFmtId="0" fontId="12" fillId="0" borderId="9" xfId="2" applyFont="1" applyFill="1" applyBorder="1" applyAlignment="1">
      <alignment horizontal="center" wrapText="1"/>
    </xf>
    <xf numFmtId="169" fontId="13" fillId="0" borderId="7" xfId="2" applyNumberFormat="1" applyFont="1" applyFill="1" applyBorder="1" applyAlignment="1">
      <alignment horizontal="right" wrapText="1"/>
    </xf>
    <xf numFmtId="169" fontId="14" fillId="0" borderId="7" xfId="2" applyNumberFormat="1" applyFont="1" applyFill="1" applyBorder="1" applyAlignment="1">
      <alignment horizontal="right" wrapText="1"/>
    </xf>
    <xf numFmtId="169" fontId="14" fillId="0" borderId="10" xfId="2" applyNumberFormat="1" applyFont="1" applyFill="1" applyBorder="1" applyAlignment="1">
      <alignment horizontal="right" wrapText="1"/>
    </xf>
    <xf numFmtId="169" fontId="14" fillId="2" borderId="7" xfId="2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5" fillId="0" borderId="0" xfId="5" applyFont="1" applyAlignment="1">
      <alignment horizontal="right" vertical="center" wrapText="1"/>
    </xf>
    <xf numFmtId="0" fontId="16" fillId="0" borderId="0" xfId="5" applyFont="1" applyAlignment="1">
      <alignment vertical="center" wrapText="1"/>
    </xf>
    <xf numFmtId="0" fontId="42" fillId="0" borderId="0" xfId="5"/>
    <xf numFmtId="0" fontId="18" fillId="0" borderId="0" xfId="5" applyFont="1" applyAlignment="1">
      <alignment horizontal="right" vertical="center" wrapText="1"/>
    </xf>
    <xf numFmtId="165" fontId="18" fillId="0" borderId="11" xfId="5" applyNumberFormat="1" applyFont="1" applyBorder="1" applyAlignment="1">
      <alignment horizontal="right" vertical="center" wrapText="1"/>
    </xf>
    <xf numFmtId="0" fontId="18" fillId="0" borderId="12" xfId="5" applyFont="1" applyBorder="1" applyAlignment="1">
      <alignment horizontal="right" vertical="center" wrapText="1"/>
    </xf>
    <xf numFmtId="0" fontId="18" fillId="0" borderId="13" xfId="5" applyFont="1" applyBorder="1" applyAlignment="1">
      <alignment horizontal="right" vertical="center" wrapText="1"/>
    </xf>
    <xf numFmtId="0" fontId="12" fillId="0" borderId="12" xfId="5" applyFont="1" applyBorder="1" applyAlignment="1">
      <alignment vertical="center" wrapText="1"/>
    </xf>
    <xf numFmtId="0" fontId="12" fillId="0" borderId="14" xfId="5" applyFont="1" applyBorder="1" applyAlignment="1">
      <alignment vertical="center" wrapText="1"/>
    </xf>
    <xf numFmtId="0" fontId="12" fillId="0" borderId="13" xfId="5" applyFont="1" applyBorder="1" applyAlignment="1">
      <alignment vertical="center" wrapText="1"/>
    </xf>
    <xf numFmtId="165" fontId="12" fillId="0" borderId="15" xfId="5" applyNumberFormat="1" applyFont="1" applyBorder="1" applyAlignment="1">
      <alignment horizontal="right" vertical="center" wrapText="1"/>
    </xf>
    <xf numFmtId="166" fontId="12" fillId="0" borderId="12" xfId="5" applyNumberFormat="1" applyFont="1" applyBorder="1" applyAlignment="1">
      <alignment horizontal="right" vertical="center" wrapText="1"/>
    </xf>
    <xf numFmtId="166" fontId="12" fillId="0" borderId="13" xfId="5" applyNumberFormat="1" applyFont="1" applyBorder="1" applyAlignment="1">
      <alignment horizontal="right" vertical="center" wrapText="1"/>
    </xf>
    <xf numFmtId="4" fontId="12" fillId="0" borderId="12" xfId="5" applyNumberFormat="1" applyFont="1" applyBorder="1" applyAlignment="1">
      <alignment horizontal="right" vertical="center" wrapText="1"/>
    </xf>
    <xf numFmtId="4" fontId="12" fillId="0" borderId="13" xfId="5" applyNumberFormat="1" applyFont="1" applyBorder="1" applyAlignment="1">
      <alignment horizontal="right" vertical="center" wrapText="1"/>
    </xf>
    <xf numFmtId="0" fontId="18" fillId="0" borderId="16" xfId="5" applyFont="1" applyBorder="1" applyAlignment="1">
      <alignment horizontal="right" vertical="center" wrapText="1"/>
    </xf>
    <xf numFmtId="0" fontId="18" fillId="0" borderId="17" xfId="5" applyFont="1" applyBorder="1" applyAlignment="1">
      <alignment horizontal="right" vertical="center" wrapText="1"/>
    </xf>
    <xf numFmtId="0" fontId="12" fillId="0" borderId="16" xfId="5" applyFont="1" applyBorder="1" applyAlignment="1">
      <alignment horizontal="right" vertical="center" wrapText="1"/>
    </xf>
    <xf numFmtId="0" fontId="12" fillId="0" borderId="17" xfId="5" applyFont="1" applyBorder="1" applyAlignment="1">
      <alignment horizontal="right" vertical="center" wrapText="1"/>
    </xf>
    <xf numFmtId="0" fontId="12" fillId="0" borderId="11" xfId="5" applyFont="1" applyBorder="1" applyAlignment="1">
      <alignment horizontal="right" vertical="center" wrapText="1"/>
    </xf>
    <xf numFmtId="0" fontId="12" fillId="0" borderId="16" xfId="5" applyFont="1" applyBorder="1" applyAlignment="1">
      <alignment vertical="center" wrapText="1"/>
    </xf>
    <xf numFmtId="0" fontId="12" fillId="0" borderId="18" xfId="5" applyFont="1" applyBorder="1" applyAlignment="1">
      <alignment vertical="center" wrapText="1"/>
    </xf>
    <xf numFmtId="0" fontId="12" fillId="0" borderId="17" xfId="5" applyFont="1" applyBorder="1" applyAlignment="1">
      <alignment vertical="center" wrapText="1"/>
    </xf>
    <xf numFmtId="165" fontId="12" fillId="0" borderId="11" xfId="5" applyNumberFormat="1" applyFont="1" applyBorder="1" applyAlignment="1">
      <alignment horizontal="right" vertical="center" wrapText="1"/>
    </xf>
    <xf numFmtId="0" fontId="18" fillId="0" borderId="19" xfId="5" applyFont="1" applyBorder="1" applyAlignment="1">
      <alignment horizontal="right" vertical="center" wrapText="1"/>
    </xf>
    <xf numFmtId="0" fontId="18" fillId="0" borderId="0" xfId="5" applyFont="1" applyBorder="1" applyAlignment="1">
      <alignment horizontal="right" vertical="center" wrapText="1"/>
    </xf>
    <xf numFmtId="0" fontId="12" fillId="0" borderId="0" xfId="5" applyFont="1" applyBorder="1" applyAlignment="1">
      <alignment horizontal="right" vertical="center" wrapText="1"/>
    </xf>
    <xf numFmtId="0" fontId="12" fillId="0" borderId="0" xfId="5" applyFont="1" applyBorder="1" applyAlignment="1">
      <alignment vertical="center" wrapText="1"/>
    </xf>
    <xf numFmtId="0" fontId="12" fillId="0" borderId="20" xfId="5" applyFont="1" applyBorder="1" applyAlignment="1">
      <alignment vertical="center" wrapText="1"/>
    </xf>
    <xf numFmtId="165" fontId="12" fillId="0" borderId="20" xfId="5" applyNumberFormat="1" applyFont="1" applyBorder="1" applyAlignment="1">
      <alignment horizontal="right" vertical="center" wrapText="1"/>
    </xf>
    <xf numFmtId="4" fontId="12" fillId="0" borderId="20" xfId="5" applyNumberFormat="1" applyFont="1" applyBorder="1" applyAlignment="1">
      <alignment horizontal="right" vertical="center" wrapText="1"/>
    </xf>
    <xf numFmtId="165" fontId="12" fillId="0" borderId="21" xfId="5" applyNumberFormat="1" applyFont="1" applyBorder="1" applyAlignment="1">
      <alignment horizontal="right" vertical="center" wrapText="1"/>
    </xf>
    <xf numFmtId="165" fontId="12" fillId="0" borderId="22" xfId="5" applyNumberFormat="1" applyFont="1" applyBorder="1" applyAlignment="1">
      <alignment horizontal="right" vertical="center" wrapText="1"/>
    </xf>
    <xf numFmtId="166" fontId="12" fillId="0" borderId="16" xfId="5" applyNumberFormat="1" applyFont="1" applyBorder="1" applyAlignment="1">
      <alignment horizontal="right" vertical="center" wrapText="1"/>
    </xf>
    <xf numFmtId="166" fontId="12" fillId="0" borderId="17" xfId="5" applyNumberFormat="1" applyFont="1" applyBorder="1" applyAlignment="1">
      <alignment horizontal="right" vertical="center" wrapText="1"/>
    </xf>
    <xf numFmtId="0" fontId="12" fillId="0" borderId="15" xfId="5" applyFont="1" applyBorder="1" applyAlignment="1">
      <alignment horizontal="right" vertical="center" wrapText="1"/>
    </xf>
    <xf numFmtId="165" fontId="12" fillId="0" borderId="23" xfId="5" applyNumberFormat="1" applyFont="1" applyBorder="1" applyAlignment="1">
      <alignment horizontal="right" vertical="center" wrapText="1"/>
    </xf>
    <xf numFmtId="0" fontId="18" fillId="0" borderId="24" xfId="5" applyFont="1" applyBorder="1" applyAlignment="1">
      <alignment horizontal="right" vertical="center" wrapText="1"/>
    </xf>
    <xf numFmtId="0" fontId="18" fillId="0" borderId="14" xfId="5" applyFont="1" applyBorder="1" applyAlignment="1">
      <alignment horizontal="right" vertical="center" wrapText="1"/>
    </xf>
    <xf numFmtId="0" fontId="12" fillId="0" borderId="14" xfId="5" applyFont="1" applyBorder="1" applyAlignment="1">
      <alignment horizontal="right" vertical="center" wrapText="1"/>
    </xf>
    <xf numFmtId="165" fontId="20" fillId="0" borderId="15" xfId="5" applyNumberFormat="1" applyFont="1" applyBorder="1" applyAlignment="1">
      <alignment horizontal="right" vertical="center" wrapText="1"/>
    </xf>
    <xf numFmtId="165" fontId="21" fillId="0" borderId="15" xfId="5" applyNumberFormat="1" applyFont="1" applyBorder="1" applyAlignment="1">
      <alignment horizontal="right" vertical="center" wrapText="1"/>
    </xf>
    <xf numFmtId="0" fontId="21" fillId="0" borderId="15" xfId="5" applyFont="1" applyBorder="1" applyAlignment="1">
      <alignment horizontal="justify" vertical="center" wrapText="1"/>
    </xf>
    <xf numFmtId="165" fontId="18" fillId="0" borderId="15" xfId="5" applyNumberFormat="1" applyFont="1" applyBorder="1" applyAlignment="1">
      <alignment horizontal="right" vertical="center" wrapText="1"/>
    </xf>
    <xf numFmtId="0" fontId="12" fillId="0" borderId="25" xfId="5" applyFont="1" applyBorder="1" applyAlignment="1">
      <alignment horizontal="right" vertical="center" wrapText="1"/>
    </xf>
    <xf numFmtId="165" fontId="12" fillId="0" borderId="13" xfId="5" applyNumberFormat="1" applyFont="1" applyBorder="1" applyAlignment="1">
      <alignment horizontal="right" vertical="center" wrapText="1"/>
    </xf>
    <xf numFmtId="0" fontId="15" fillId="0" borderId="0" xfId="5" applyFont="1" applyBorder="1" applyAlignment="1">
      <alignment horizontal="right" vertical="center" wrapText="1"/>
    </xf>
    <xf numFmtId="0" fontId="23" fillId="0" borderId="0" xfId="5" applyFont="1" applyAlignment="1">
      <alignment vertical="center"/>
    </xf>
    <xf numFmtId="0" fontId="24" fillId="0" borderId="0" xfId="2" applyFont="1" applyAlignment="1">
      <alignment horizontal="justify" vertical="justify"/>
    </xf>
    <xf numFmtId="0" fontId="8" fillId="0" borderId="0" xfId="2" applyFont="1" applyAlignment="1">
      <alignment horizontal="justify" vertical="justify"/>
    </xf>
    <xf numFmtId="0" fontId="8" fillId="0" borderId="0" xfId="2" applyFont="1"/>
    <xf numFmtId="0" fontId="8" fillId="0" borderId="0" xfId="2" applyFont="1" applyAlignment="1">
      <alignment horizontal="right"/>
    </xf>
    <xf numFmtId="0" fontId="8" fillId="0" borderId="0" xfId="2"/>
    <xf numFmtId="0" fontId="8" fillId="0" borderId="0" xfId="2" applyAlignment="1">
      <alignment horizontal="right"/>
    </xf>
    <xf numFmtId="0" fontId="26" fillId="0" borderId="0" xfId="2" applyNumberFormat="1" applyFont="1" applyFill="1" applyAlignment="1" applyProtection="1">
      <alignment horizontal="justify" vertical="justify"/>
      <protection hidden="1"/>
    </xf>
    <xf numFmtId="0" fontId="8" fillId="0" borderId="0" xfId="2" applyFont="1" applyProtection="1">
      <protection hidden="1"/>
    </xf>
    <xf numFmtId="0" fontId="8" fillId="0" borderId="0" xfId="2" applyProtection="1">
      <protection hidden="1"/>
    </xf>
    <xf numFmtId="0" fontId="24" fillId="0" borderId="0" xfId="2" applyFont="1" applyAlignment="1" applyProtection="1">
      <alignment horizontal="justify" vertical="justify"/>
      <protection hidden="1"/>
    </xf>
    <xf numFmtId="0" fontId="29" fillId="0" borderId="18" xfId="2" applyNumberFormat="1" applyFont="1" applyFill="1" applyBorder="1" applyAlignment="1" applyProtection="1">
      <alignment horizontal="center" vertical="top" wrapText="1"/>
      <protection hidden="1"/>
    </xf>
    <xf numFmtId="0" fontId="29" fillId="0" borderId="26" xfId="2" applyNumberFormat="1" applyFont="1" applyFill="1" applyBorder="1" applyAlignment="1" applyProtection="1">
      <alignment horizontal="center" vertical="top" wrapText="1"/>
      <protection hidden="1"/>
    </xf>
    <xf numFmtId="0" fontId="29" fillId="0" borderId="27" xfId="2" applyNumberFormat="1" applyFont="1" applyFill="1" applyBorder="1" applyAlignment="1" applyProtection="1">
      <alignment horizontal="center" vertical="top" wrapText="1"/>
      <protection hidden="1"/>
    </xf>
    <xf numFmtId="0" fontId="29" fillId="0" borderId="14" xfId="2" applyNumberFormat="1" applyFont="1" applyFill="1" applyBorder="1" applyAlignment="1" applyProtection="1">
      <alignment horizontal="right" vertical="top" wrapText="1"/>
      <protection hidden="1"/>
    </xf>
    <xf numFmtId="0" fontId="29" fillId="0" borderId="28" xfId="2" applyNumberFormat="1" applyFont="1" applyFill="1" applyBorder="1" applyAlignment="1" applyProtection="1">
      <alignment horizontal="right" vertical="top" wrapText="1"/>
      <protection hidden="1"/>
    </xf>
    <xf numFmtId="0" fontId="24" fillId="0" borderId="25" xfId="2" applyFont="1" applyBorder="1" applyAlignment="1" applyProtection="1">
      <alignment horizontal="justify" vertical="justify"/>
      <protection hidden="1"/>
    </xf>
    <xf numFmtId="166" fontId="29" fillId="0" borderId="29" xfId="2" applyNumberFormat="1" applyFont="1" applyFill="1" applyBorder="1" applyAlignment="1" applyProtection="1">
      <alignment wrapText="1"/>
      <protection hidden="1"/>
    </xf>
    <xf numFmtId="168" fontId="30" fillId="0" borderId="30" xfId="2" applyNumberFormat="1" applyFont="1" applyFill="1" applyBorder="1" applyAlignment="1" applyProtection="1">
      <alignment wrapText="1"/>
      <protection hidden="1"/>
    </xf>
    <xf numFmtId="165" fontId="29" fillId="0" borderId="31" xfId="2" applyNumberFormat="1" applyFont="1" applyFill="1" applyBorder="1" applyAlignment="1" applyProtection="1">
      <alignment wrapText="1"/>
      <protection hidden="1"/>
    </xf>
    <xf numFmtId="170" fontId="29" fillId="0" borderId="31" xfId="2" applyNumberFormat="1" applyFont="1" applyFill="1" applyBorder="1" applyAlignment="1" applyProtection="1">
      <alignment horizontal="right" wrapText="1"/>
      <protection hidden="1"/>
    </xf>
    <xf numFmtId="166" fontId="29" fillId="0" borderId="29" xfId="2" applyNumberFormat="1" applyFont="1" applyFill="1" applyBorder="1" applyAlignment="1" applyProtection="1">
      <alignment horizontal="right" wrapText="1"/>
      <protection hidden="1"/>
    </xf>
    <xf numFmtId="166" fontId="29" fillId="0" borderId="1" xfId="2" applyNumberFormat="1" applyFont="1" applyFill="1" applyBorder="1" applyAlignment="1" applyProtection="1">
      <alignment wrapText="1"/>
      <protection hidden="1"/>
    </xf>
    <xf numFmtId="168" fontId="30" fillId="0" borderId="3" xfId="2" applyNumberFormat="1" applyFont="1" applyFill="1" applyBorder="1" applyAlignment="1" applyProtection="1">
      <alignment wrapText="1"/>
      <protection hidden="1"/>
    </xf>
    <xf numFmtId="165" fontId="29" fillId="0" borderId="32" xfId="2" applyNumberFormat="1" applyFont="1" applyFill="1" applyBorder="1" applyAlignment="1" applyProtection="1">
      <alignment wrapText="1"/>
      <protection hidden="1"/>
    </xf>
    <xf numFmtId="170" fontId="29" fillId="0" borderId="32" xfId="2" applyNumberFormat="1" applyFont="1" applyFill="1" applyBorder="1" applyAlignment="1" applyProtection="1">
      <alignment horizontal="right" wrapText="1"/>
      <protection hidden="1"/>
    </xf>
    <xf numFmtId="166" fontId="29" fillId="0" borderId="1" xfId="2" applyNumberFormat="1" applyFont="1" applyFill="1" applyBorder="1" applyAlignment="1" applyProtection="1">
      <alignment horizontal="right" wrapText="1"/>
      <protection hidden="1"/>
    </xf>
    <xf numFmtId="166" fontId="28" fillId="0" borderId="4" xfId="2" applyNumberFormat="1" applyFont="1" applyFill="1" applyBorder="1" applyAlignment="1" applyProtection="1">
      <alignment horizontal="justify" vertical="justify" wrapText="1"/>
      <protection hidden="1"/>
    </xf>
    <xf numFmtId="164" fontId="28" fillId="0" borderId="32" xfId="2" applyNumberFormat="1" applyFont="1" applyFill="1" applyBorder="1" applyAlignment="1" applyProtection="1">
      <alignment horizontal="justify" vertical="justify" wrapText="1"/>
      <protection hidden="1"/>
    </xf>
    <xf numFmtId="164" fontId="2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32" xfId="2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2" fillId="0" borderId="32" xfId="2" applyNumberFormat="1" applyFont="1" applyFill="1" applyBorder="1" applyAlignment="1" applyProtection="1">
      <alignment horizontal="justify" vertical="justify" wrapText="1"/>
      <protection hidden="1"/>
    </xf>
    <xf numFmtId="166" fontId="30" fillId="0" borderId="1" xfId="2" applyNumberFormat="1" applyFont="1" applyFill="1" applyBorder="1" applyAlignment="1" applyProtection="1">
      <alignment wrapText="1"/>
      <protection hidden="1"/>
    </xf>
    <xf numFmtId="165" fontId="30" fillId="0" borderId="32" xfId="2" applyNumberFormat="1" applyFont="1" applyFill="1" applyBorder="1" applyAlignment="1" applyProtection="1">
      <alignment wrapText="1"/>
      <protection hidden="1"/>
    </xf>
    <xf numFmtId="170" fontId="30" fillId="0" borderId="32" xfId="2" applyNumberFormat="1" applyFont="1" applyFill="1" applyBorder="1" applyAlignment="1" applyProtection="1">
      <alignment horizontal="right" wrapText="1"/>
      <protection hidden="1"/>
    </xf>
    <xf numFmtId="166" fontId="30" fillId="0" borderId="1" xfId="2" applyNumberFormat="1" applyFont="1" applyFill="1" applyBorder="1" applyAlignment="1" applyProtection="1">
      <alignment horizontal="right" wrapText="1"/>
      <protection hidden="1"/>
    </xf>
    <xf numFmtId="4" fontId="30" fillId="0" borderId="1" xfId="2" applyNumberFormat="1" applyFont="1" applyFill="1" applyBorder="1" applyAlignment="1" applyProtection="1">
      <protection hidden="1"/>
    </xf>
    <xf numFmtId="0" fontId="2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32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6" fillId="0" borderId="25" xfId="2" applyFont="1" applyBorder="1" applyAlignment="1" applyProtection="1">
      <alignment horizontal="justify" vertical="justify"/>
      <protection hidden="1"/>
    </xf>
    <xf numFmtId="168" fontId="29" fillId="0" borderId="3" xfId="2" applyNumberFormat="1" applyFont="1" applyFill="1" applyBorder="1" applyAlignment="1" applyProtection="1">
      <alignment wrapText="1"/>
      <protection hidden="1"/>
    </xf>
    <xf numFmtId="0" fontId="27" fillId="0" borderId="0" xfId="2" applyFont="1"/>
    <xf numFmtId="166" fontId="33" fillId="0" borderId="4" xfId="2" applyNumberFormat="1" applyFont="1" applyFill="1" applyBorder="1" applyAlignment="1" applyProtection="1">
      <alignment horizontal="justify" vertical="justify" wrapText="1"/>
      <protection hidden="1"/>
    </xf>
    <xf numFmtId="164" fontId="33" fillId="0" borderId="32" xfId="2" applyNumberFormat="1" applyFont="1" applyFill="1" applyBorder="1" applyAlignment="1" applyProtection="1">
      <alignment horizontal="justify" vertical="justify" wrapText="1"/>
      <protection hidden="1"/>
    </xf>
    <xf numFmtId="166" fontId="29" fillId="0" borderId="4" xfId="2" applyNumberFormat="1" applyFont="1" applyFill="1" applyBorder="1" applyAlignment="1" applyProtection="1">
      <alignment horizontal="justify" vertical="justify" wrapText="1"/>
      <protection hidden="1"/>
    </xf>
    <xf numFmtId="164" fontId="29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9" fillId="0" borderId="32" xfId="2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0" fillId="0" borderId="32" xfId="2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2" applyNumberFormat="1" applyFont="1" applyFill="1" applyBorder="1" applyAlignment="1" applyProtection="1">
      <alignment horizontal="justify" vertical="justify" wrapText="1"/>
      <protection hidden="1"/>
    </xf>
    <xf numFmtId="164" fontId="29" fillId="0" borderId="33" xfId="2" applyNumberFormat="1" applyFont="1" applyFill="1" applyBorder="1" applyAlignment="1" applyProtection="1">
      <alignment horizontal="justify" vertical="justify" wrapText="1"/>
      <protection hidden="1"/>
    </xf>
    <xf numFmtId="0" fontId="29" fillId="0" borderId="33" xfId="2" applyNumberFormat="1" applyFont="1" applyFill="1" applyBorder="1" applyAlignment="1" applyProtection="1">
      <alignment horizontal="justify" vertical="justify" wrapText="1"/>
      <protection hidden="1"/>
    </xf>
    <xf numFmtId="0" fontId="30" fillId="0" borderId="33" xfId="2" applyNumberFormat="1" applyFont="1" applyFill="1" applyBorder="1" applyAlignment="1" applyProtection="1">
      <alignment horizontal="justify" vertical="justify" wrapText="1"/>
      <protection hidden="1"/>
    </xf>
    <xf numFmtId="0" fontId="30" fillId="0" borderId="3" xfId="2" applyNumberFormat="1" applyFont="1" applyFill="1" applyBorder="1" applyAlignment="1" applyProtection="1">
      <alignment horizontal="justify" vertical="justify" wrapText="1"/>
      <protection hidden="1"/>
    </xf>
    <xf numFmtId="168" fontId="30" fillId="0" borderId="1" xfId="2" applyNumberFormat="1" applyFont="1" applyFill="1" applyBorder="1" applyAlignment="1" applyProtection="1">
      <alignment wrapText="1"/>
      <protection hidden="1"/>
    </xf>
    <xf numFmtId="165" fontId="30" fillId="0" borderId="1" xfId="2" applyNumberFormat="1" applyFont="1" applyFill="1" applyBorder="1" applyAlignment="1" applyProtection="1">
      <alignment wrapText="1"/>
      <protection hidden="1"/>
    </xf>
    <xf numFmtId="170" fontId="30" fillId="0" borderId="1" xfId="2" applyNumberFormat="1" applyFont="1" applyFill="1" applyBorder="1" applyAlignment="1" applyProtection="1">
      <alignment horizontal="right" wrapText="1"/>
      <protection hidden="1"/>
    </xf>
    <xf numFmtId="0" fontId="30" fillId="0" borderId="0" xfId="2" applyNumberFormat="1" applyFont="1" applyFill="1" applyBorder="1" applyAlignment="1" applyProtection="1">
      <alignment horizontal="justify" vertical="justify" wrapText="1"/>
      <protection hidden="1"/>
    </xf>
    <xf numFmtId="166" fontId="30" fillId="0" borderId="34" xfId="2" applyNumberFormat="1" applyFont="1" applyFill="1" applyBorder="1" applyAlignment="1" applyProtection="1">
      <alignment wrapText="1"/>
      <protection hidden="1"/>
    </xf>
    <xf numFmtId="168" fontId="30" fillId="0" borderId="35" xfId="2" applyNumberFormat="1" applyFont="1" applyFill="1" applyBorder="1" applyAlignment="1" applyProtection="1">
      <alignment wrapText="1"/>
      <protection hidden="1"/>
    </xf>
    <xf numFmtId="165" fontId="30" fillId="0" borderId="36" xfId="2" applyNumberFormat="1" applyFont="1" applyFill="1" applyBorder="1" applyAlignment="1" applyProtection="1">
      <alignment wrapText="1"/>
      <protection hidden="1"/>
    </xf>
    <xf numFmtId="170" fontId="30" fillId="0" borderId="36" xfId="2" applyNumberFormat="1" applyFont="1" applyFill="1" applyBorder="1" applyAlignment="1" applyProtection="1">
      <alignment horizontal="right" wrapText="1"/>
      <protection hidden="1"/>
    </xf>
    <xf numFmtId="166" fontId="30" fillId="0" borderId="34" xfId="2" applyNumberFormat="1" applyFont="1" applyFill="1" applyBorder="1" applyAlignment="1" applyProtection="1">
      <alignment horizontal="right" wrapText="1"/>
      <protection hidden="1"/>
    </xf>
    <xf numFmtId="164" fontId="29" fillId="0" borderId="32" xfId="2" applyNumberFormat="1" applyFont="1" applyFill="1" applyBorder="1" applyAlignment="1" applyProtection="1">
      <alignment horizontal="justify" vertical="justify" wrapText="1"/>
      <protection hidden="1"/>
    </xf>
    <xf numFmtId="166" fontId="34" fillId="0" borderId="4" xfId="2" applyNumberFormat="1" applyFont="1" applyFill="1" applyBorder="1" applyAlignment="1" applyProtection="1">
      <alignment horizontal="justify" vertical="justify" wrapText="1"/>
      <protection hidden="1"/>
    </xf>
    <xf numFmtId="166" fontId="34" fillId="0" borderId="3" xfId="2" applyNumberFormat="1" applyFont="1" applyFill="1" applyBorder="1" applyAlignment="1" applyProtection="1">
      <alignment horizontal="justify" vertical="justify" wrapText="1"/>
      <protection hidden="1"/>
    </xf>
    <xf numFmtId="166" fontId="34" fillId="0" borderId="33" xfId="2" applyNumberFormat="1" applyFont="1" applyFill="1" applyBorder="1" applyAlignment="1" applyProtection="1">
      <alignment horizontal="justify" vertical="justify" wrapText="1"/>
      <protection hidden="1"/>
    </xf>
    <xf numFmtId="166" fontId="29" fillId="0" borderId="3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37" xfId="2" applyNumberFormat="1" applyFont="1" applyFill="1" applyBorder="1" applyAlignment="1" applyProtection="1">
      <alignment horizontal="justify" vertical="justify"/>
      <protection hidden="1"/>
    </xf>
    <xf numFmtId="0" fontId="28" fillId="0" borderId="24" xfId="2" applyNumberFormat="1" applyFont="1" applyFill="1" applyBorder="1" applyAlignment="1" applyProtection="1">
      <alignment horizontal="justify" vertical="justify"/>
      <protection hidden="1"/>
    </xf>
    <xf numFmtId="0" fontId="31" fillId="0" borderId="12" xfId="2" applyNumberFormat="1" applyFont="1" applyFill="1" applyBorder="1" applyAlignment="1" applyProtection="1">
      <alignment horizontal="justify" vertical="justify"/>
      <protection hidden="1"/>
    </xf>
    <xf numFmtId="0" fontId="30" fillId="0" borderId="14" xfId="2" applyNumberFormat="1" applyFont="1" applyFill="1" applyBorder="1" applyAlignment="1" applyProtection="1">
      <alignment wrapText="1"/>
      <protection hidden="1"/>
    </xf>
    <xf numFmtId="0" fontId="30" fillId="0" borderId="14" xfId="2" applyNumberFormat="1" applyFont="1" applyFill="1" applyBorder="1" applyAlignment="1" applyProtection="1">
      <protection hidden="1"/>
    </xf>
    <xf numFmtId="0" fontId="29" fillId="0" borderId="14" xfId="2" applyNumberFormat="1" applyFont="1" applyFill="1" applyBorder="1" applyAlignment="1" applyProtection="1">
      <alignment horizontal="right" wrapText="1"/>
      <protection hidden="1"/>
    </xf>
    <xf numFmtId="0" fontId="29" fillId="0" borderId="13" xfId="2" applyNumberFormat="1" applyFont="1" applyFill="1" applyBorder="1" applyAlignment="1" applyProtection="1">
      <alignment horizontal="right" wrapText="1"/>
      <protection hidden="1"/>
    </xf>
    <xf numFmtId="0" fontId="30" fillId="0" borderId="0" xfId="2" applyNumberFormat="1" applyFont="1" applyFill="1" applyAlignment="1" applyProtection="1">
      <alignment horizontal="justify" vertical="justify"/>
      <protection hidden="1"/>
    </xf>
    <xf numFmtId="0" fontId="30" fillId="0" borderId="0" xfId="2" applyNumberFormat="1" applyFont="1" applyFill="1" applyAlignment="1" applyProtection="1">
      <protection hidden="1"/>
    </xf>
    <xf numFmtId="0" fontId="30" fillId="0" borderId="0" xfId="2" applyNumberFormat="1" applyFont="1" applyFill="1" applyAlignment="1" applyProtection="1">
      <alignment horizontal="right"/>
      <protection hidden="1"/>
    </xf>
    <xf numFmtId="0" fontId="30" fillId="0" borderId="0" xfId="2" applyFont="1" applyAlignment="1" applyProtection="1">
      <alignment horizontal="justify" vertical="justify"/>
      <protection hidden="1"/>
    </xf>
    <xf numFmtId="0" fontId="30" fillId="0" borderId="0" xfId="2" applyFont="1" applyProtection="1">
      <protection hidden="1"/>
    </xf>
    <xf numFmtId="0" fontId="30" fillId="0" borderId="0" xfId="2" applyFont="1" applyAlignment="1" applyProtection="1">
      <alignment horizontal="right"/>
      <protection hidden="1"/>
    </xf>
    <xf numFmtId="0" fontId="3" fillId="0" borderId="0" xfId="2" applyFont="1" applyAlignment="1" applyProtection="1">
      <alignment horizontal="justify" vertical="justify"/>
      <protection hidden="1"/>
    </xf>
    <xf numFmtId="0" fontId="29" fillId="0" borderId="11" xfId="2" applyNumberFormat="1" applyFont="1" applyFill="1" applyBorder="1" applyAlignment="1" applyProtection="1">
      <alignment horizontal="center" vertical="top" wrapText="1"/>
      <protection hidden="1"/>
    </xf>
    <xf numFmtId="4" fontId="29" fillId="0" borderId="5" xfId="2" applyNumberFormat="1" applyFont="1" applyFill="1" applyBorder="1" applyAlignment="1" applyProtection="1">
      <protection hidden="1"/>
    </xf>
    <xf numFmtId="4" fontId="30" fillId="0" borderId="5" xfId="2" applyNumberFormat="1" applyFont="1" applyFill="1" applyBorder="1" applyAlignment="1" applyProtection="1">
      <protection hidden="1"/>
    </xf>
    <xf numFmtId="0" fontId="30" fillId="0" borderId="0" xfId="2" applyFont="1"/>
    <xf numFmtId="0" fontId="29" fillId="0" borderId="0" xfId="2" applyNumberFormat="1" applyFont="1" applyFill="1" applyAlignment="1" applyProtection="1">
      <protection hidden="1"/>
    </xf>
    <xf numFmtId="0" fontId="29" fillId="0" borderId="24" xfId="2" applyNumberFormat="1" applyFont="1" applyFill="1" applyBorder="1" applyAlignment="1" applyProtection="1">
      <alignment horizontal="center"/>
      <protection hidden="1"/>
    </xf>
    <xf numFmtId="0" fontId="29" fillId="0" borderId="0" xfId="2" applyNumberFormat="1" applyFont="1" applyFill="1" applyAlignment="1" applyProtection="1">
      <alignment horizontal="center"/>
      <protection hidden="1"/>
    </xf>
    <xf numFmtId="0" fontId="29" fillId="0" borderId="0" xfId="2" applyNumberFormat="1" applyFont="1" applyFill="1" applyAlignment="1" applyProtection="1">
      <alignment horizontal="right" vertical="top"/>
      <protection hidden="1"/>
    </xf>
    <xf numFmtId="0" fontId="29" fillId="0" borderId="0" xfId="2" applyNumberFormat="1" applyFont="1" applyFill="1" applyAlignment="1" applyProtection="1">
      <alignment horizontal="center" vertical="top"/>
      <protection hidden="1"/>
    </xf>
    <xf numFmtId="0" fontId="29" fillId="0" borderId="12" xfId="2" applyNumberFormat="1" applyFont="1" applyFill="1" applyBorder="1" applyAlignment="1" applyProtection="1">
      <alignment horizontal="center" vertical="top" wrapText="1"/>
      <protection hidden="1"/>
    </xf>
    <xf numFmtId="0" fontId="29" fillId="0" borderId="38" xfId="2" applyNumberFormat="1" applyFont="1" applyFill="1" applyBorder="1" applyAlignment="1" applyProtection="1">
      <alignment horizontal="center" vertical="top" wrapText="1"/>
      <protection hidden="1"/>
    </xf>
    <xf numFmtId="0" fontId="31" fillId="0" borderId="0" xfId="2" applyNumberFormat="1" applyFont="1" applyFill="1" applyAlignment="1" applyProtection="1">
      <protection hidden="1"/>
    </xf>
    <xf numFmtId="4" fontId="29" fillId="0" borderId="31" xfId="2" applyNumberFormat="1" applyFont="1" applyFill="1" applyBorder="1" applyAlignment="1" applyProtection="1">
      <protection hidden="1"/>
    </xf>
    <xf numFmtId="0" fontId="32" fillId="0" borderId="0" xfId="2" applyNumberFormat="1" applyFont="1" applyFill="1" applyBorder="1" applyAlignment="1" applyProtection="1">
      <protection hidden="1"/>
    </xf>
    <xf numFmtId="4" fontId="29" fillId="0" borderId="32" xfId="2" applyNumberFormat="1" applyFont="1" applyFill="1" applyBorder="1" applyAlignment="1" applyProtection="1">
      <protection hidden="1"/>
    </xf>
    <xf numFmtId="4" fontId="30" fillId="0" borderId="32" xfId="2" applyNumberFormat="1" applyFont="1" applyFill="1" applyBorder="1" applyAlignment="1" applyProtection="1">
      <protection hidden="1"/>
    </xf>
    <xf numFmtId="0" fontId="31" fillId="0" borderId="0" xfId="2" applyNumberFormat="1" applyFont="1" applyFill="1" applyBorder="1" applyAlignment="1" applyProtection="1">
      <protection hidden="1"/>
    </xf>
    <xf numFmtId="4" fontId="30" fillId="0" borderId="36" xfId="2" applyNumberFormat="1" applyFont="1" applyFill="1" applyBorder="1" applyAlignment="1" applyProtection="1">
      <protection hidden="1"/>
    </xf>
    <xf numFmtId="0" fontId="21" fillId="0" borderId="0" xfId="1" applyFont="1" applyBorder="1" applyAlignment="1">
      <alignment horizontal="left" vertical="top" wrapText="1"/>
    </xf>
    <xf numFmtId="0" fontId="37" fillId="2" borderId="1" xfId="1" applyFont="1" applyFill="1" applyBorder="1" applyAlignment="1">
      <alignment wrapText="1"/>
    </xf>
    <xf numFmtId="0" fontId="38" fillId="2" borderId="1" xfId="1" applyFont="1" applyFill="1" applyBorder="1" applyAlignment="1">
      <alignment wrapText="1"/>
    </xf>
    <xf numFmtId="4" fontId="29" fillId="0" borderId="39" xfId="2" applyNumberFormat="1" applyFont="1" applyFill="1" applyBorder="1" applyAlignment="1" applyProtection="1">
      <protection hidden="1"/>
    </xf>
    <xf numFmtId="4" fontId="29" fillId="0" borderId="20" xfId="2" applyNumberFormat="1" applyFont="1" applyFill="1" applyBorder="1" applyAlignment="1" applyProtection="1">
      <protection hidden="1"/>
    </xf>
    <xf numFmtId="0" fontId="32" fillId="0" borderId="0" xfId="2" applyNumberFormat="1" applyFont="1" applyFill="1" applyAlignment="1" applyProtection="1">
      <protection hidden="1"/>
    </xf>
    <xf numFmtId="3" fontId="29" fillId="0" borderId="0" xfId="2" applyNumberFormat="1" applyFont="1" applyFill="1" applyAlignment="1" applyProtection="1">
      <protection hidden="1"/>
    </xf>
    <xf numFmtId="0" fontId="18" fillId="0" borderId="8" xfId="2" applyFont="1" applyFill="1" applyBorder="1" applyAlignment="1">
      <alignment horizontal="left" vertical="top" wrapText="1"/>
    </xf>
    <xf numFmtId="0" fontId="2" fillId="0" borderId="35" xfId="0" applyFont="1" applyBorder="1"/>
    <xf numFmtId="0" fontId="2" fillId="0" borderId="1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4" fontId="12" fillId="0" borderId="37" xfId="5" applyNumberFormat="1" applyFont="1" applyBorder="1" applyAlignment="1">
      <alignment horizontal="right" vertical="center" wrapText="1"/>
    </xf>
    <xf numFmtId="4" fontId="12" fillId="0" borderId="15" xfId="5" applyNumberFormat="1" applyFont="1" applyBorder="1" applyAlignment="1">
      <alignment horizontal="right" vertical="center" wrapText="1"/>
    </xf>
    <xf numFmtId="0" fontId="12" fillId="0" borderId="24" xfId="5" applyFont="1" applyBorder="1" applyAlignment="1">
      <alignment vertical="center" wrapText="1"/>
    </xf>
    <xf numFmtId="0" fontId="12" fillId="0" borderId="15" xfId="5" applyFont="1" applyBorder="1" applyAlignment="1">
      <alignment vertical="center" wrapText="1"/>
    </xf>
    <xf numFmtId="166" fontId="12" fillId="0" borderId="37" xfId="5" applyNumberFormat="1" applyFont="1" applyBorder="1" applyAlignment="1">
      <alignment vertical="center" wrapText="1"/>
    </xf>
    <xf numFmtId="166" fontId="12" fillId="0" borderId="15" xfId="5" applyNumberFormat="1" applyFont="1" applyBorder="1" applyAlignment="1">
      <alignment vertical="center" wrapText="1"/>
    </xf>
    <xf numFmtId="0" fontId="12" fillId="0" borderId="24" xfId="5" applyFont="1" applyBorder="1" applyAlignment="1">
      <alignment horizontal="right" vertical="center" wrapText="1"/>
    </xf>
    <xf numFmtId="164" fontId="28" fillId="0" borderId="33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33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33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3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3" xfId="2" applyNumberFormat="1" applyFont="1" applyFill="1" applyBorder="1" applyAlignment="1" applyProtection="1">
      <alignment horizontal="justify" vertical="justify" wrapText="1"/>
      <protection hidden="1"/>
    </xf>
    <xf numFmtId="4" fontId="27" fillId="0" borderId="32" xfId="2" applyNumberFormat="1" applyFont="1" applyFill="1" applyBorder="1" applyAlignment="1" applyProtection="1">
      <protection hidden="1"/>
    </xf>
    <xf numFmtId="4" fontId="29" fillId="0" borderId="1" xfId="2" applyNumberFormat="1" applyFont="1" applyFill="1" applyBorder="1" applyAlignment="1" applyProtection="1">
      <protection hidden="1"/>
    </xf>
    <xf numFmtId="0" fontId="35" fillId="0" borderId="0" xfId="2" applyNumberFormat="1" applyFont="1" applyFill="1" applyBorder="1" applyAlignment="1" applyProtection="1">
      <protection hidden="1"/>
    </xf>
    <xf numFmtId="4" fontId="8" fillId="0" borderId="32" xfId="2" applyNumberFormat="1" applyFont="1" applyFill="1" applyBorder="1" applyAlignment="1" applyProtection="1">
      <protection hidden="1"/>
    </xf>
    <xf numFmtId="0" fontId="18" fillId="0" borderId="13" xfId="5" applyFont="1" applyBorder="1" applyAlignment="1">
      <alignment vertical="center" wrapText="1"/>
    </xf>
    <xf numFmtId="166" fontId="18" fillId="0" borderId="12" xfId="5" applyNumberFormat="1" applyFont="1" applyBorder="1" applyAlignment="1">
      <alignment horizontal="right" vertical="center" wrapText="1"/>
    </xf>
    <xf numFmtId="166" fontId="18" fillId="0" borderId="13" xfId="5" applyNumberFormat="1" applyFont="1" applyBorder="1" applyAlignment="1">
      <alignment horizontal="right" vertical="center" wrapText="1"/>
    </xf>
    <xf numFmtId="4" fontId="18" fillId="0" borderId="12" xfId="5" applyNumberFormat="1" applyFont="1" applyBorder="1" applyAlignment="1">
      <alignment horizontal="right" vertical="center" wrapText="1"/>
    </xf>
    <xf numFmtId="4" fontId="18" fillId="0" borderId="13" xfId="5" applyNumberFormat="1" applyFont="1" applyBorder="1" applyAlignment="1">
      <alignment horizontal="right" vertical="center" wrapText="1"/>
    </xf>
    <xf numFmtId="0" fontId="18" fillId="0" borderId="37" xfId="5" applyFont="1" applyBorder="1" applyAlignment="1">
      <alignment horizontal="right" vertical="center" wrapText="1"/>
    </xf>
    <xf numFmtId="4" fontId="18" fillId="0" borderId="15" xfId="5" applyNumberFormat="1" applyFont="1" applyBorder="1" applyAlignment="1">
      <alignment horizontal="right" vertical="center" wrapText="1"/>
    </xf>
    <xf numFmtId="0" fontId="39" fillId="2" borderId="1" xfId="1" applyFont="1" applyFill="1" applyBorder="1" applyAlignment="1">
      <alignment wrapText="1"/>
    </xf>
    <xf numFmtId="0" fontId="18" fillId="0" borderId="40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right" vertical="center" wrapText="1"/>
    </xf>
    <xf numFmtId="0" fontId="18" fillId="0" borderId="23" xfId="5" applyFont="1" applyBorder="1" applyAlignment="1">
      <alignment horizontal="right" vertical="center" wrapText="1"/>
    </xf>
    <xf numFmtId="4" fontId="12" fillId="0" borderId="11" xfId="5" applyNumberFormat="1" applyFont="1" applyBorder="1" applyAlignment="1">
      <alignment horizontal="right" vertical="center" wrapText="1"/>
    </xf>
    <xf numFmtId="0" fontId="18" fillId="0" borderId="41" xfId="5" applyFont="1" applyBorder="1" applyAlignment="1">
      <alignment horizontal="right" vertical="center" wrapText="1"/>
    </xf>
    <xf numFmtId="4" fontId="12" fillId="0" borderId="23" xfId="5" applyNumberFormat="1" applyFont="1" applyBorder="1" applyAlignment="1">
      <alignment horizontal="right" vertical="center" wrapText="1"/>
    </xf>
    <xf numFmtId="166" fontId="28" fillId="0" borderId="42" xfId="2" applyNumberFormat="1" applyFont="1" applyFill="1" applyBorder="1" applyAlignment="1" applyProtection="1">
      <alignment horizontal="justify" vertical="justify" wrapText="1"/>
      <protection hidden="1"/>
    </xf>
    <xf numFmtId="164" fontId="28" fillId="0" borderId="2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2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43" xfId="2" applyNumberFormat="1" applyFont="1" applyFill="1" applyBorder="1" applyAlignment="1" applyProtection="1">
      <alignment horizontal="justify" vertical="justify" wrapText="1"/>
      <protection hidden="1"/>
    </xf>
    <xf numFmtId="0" fontId="32" fillId="0" borderId="43" xfId="2" applyNumberFormat="1" applyFont="1" applyFill="1" applyBorder="1" applyAlignment="1" applyProtection="1">
      <alignment horizontal="justify" vertical="justify" wrapText="1"/>
      <protection hidden="1"/>
    </xf>
    <xf numFmtId="0" fontId="13" fillId="0" borderId="44" xfId="2" applyFont="1" applyFill="1" applyBorder="1" applyAlignment="1">
      <alignment horizontal="center" vertical="center" wrapText="1"/>
    </xf>
    <xf numFmtId="0" fontId="13" fillId="0" borderId="45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wrapText="1"/>
    </xf>
    <xf numFmtId="0" fontId="36" fillId="0" borderId="0" xfId="0" applyFont="1"/>
    <xf numFmtId="0" fontId="13" fillId="0" borderId="8" xfId="2" applyFont="1" applyFill="1" applyBorder="1" applyAlignment="1">
      <alignment horizontal="left" vertical="top" wrapText="1"/>
    </xf>
    <xf numFmtId="0" fontId="13" fillId="0" borderId="9" xfId="2" applyFont="1" applyFill="1" applyBorder="1" applyAlignment="1">
      <alignment horizontal="center" wrapText="1"/>
    </xf>
    <xf numFmtId="2" fontId="2" fillId="0" borderId="34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2" fontId="1" fillId="0" borderId="33" xfId="0" applyNumberFormat="1" applyFont="1" applyBorder="1"/>
    <xf numFmtId="2" fontId="1" fillId="0" borderId="34" xfId="0" applyNumberFormat="1" applyFont="1" applyBorder="1"/>
    <xf numFmtId="2" fontId="1" fillId="0" borderId="47" xfId="0" applyNumberFormat="1" applyFont="1" applyBorder="1"/>
    <xf numFmtId="2" fontId="1" fillId="0" borderId="48" xfId="0" applyNumberFormat="1" applyFont="1" applyBorder="1"/>
    <xf numFmtId="2" fontId="1" fillId="0" borderId="2" xfId="0" applyNumberFormat="1" applyFont="1" applyBorder="1"/>
    <xf numFmtId="2" fontId="2" fillId="0" borderId="33" xfId="0" applyNumberFormat="1" applyFont="1" applyBorder="1"/>
    <xf numFmtId="2" fontId="2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34" xfId="0" applyNumberFormat="1" applyFont="1" applyFill="1" applyBorder="1"/>
    <xf numFmtId="2" fontId="1" fillId="0" borderId="47" xfId="0" applyNumberFormat="1" applyFont="1" applyFill="1" applyBorder="1"/>
    <xf numFmtId="2" fontId="2" fillId="0" borderId="34" xfId="0" applyNumberFormat="1" applyFont="1" applyFill="1" applyBorder="1"/>
    <xf numFmtId="2" fontId="2" fillId="0" borderId="49" xfId="0" applyNumberFormat="1" applyFont="1" applyBorder="1"/>
    <xf numFmtId="4" fontId="1" fillId="0" borderId="1" xfId="0" applyNumberFormat="1" applyFont="1" applyBorder="1" applyAlignment="1">
      <alignment horizontal="right" wrapText="1"/>
    </xf>
    <xf numFmtId="4" fontId="1" fillId="0" borderId="34" xfId="0" applyNumberFormat="1" applyFont="1" applyBorder="1" applyAlignment="1">
      <alignment horizontal="right" wrapText="1"/>
    </xf>
    <xf numFmtId="4" fontId="1" fillId="0" borderId="32" xfId="0" applyNumberFormat="1" applyFont="1" applyBorder="1"/>
    <xf numFmtId="4" fontId="1" fillId="0" borderId="34" xfId="0" applyNumberFormat="1" applyFont="1" applyBorder="1"/>
    <xf numFmtId="4" fontId="1" fillId="0" borderId="1" xfId="0" applyNumberFormat="1" applyFont="1" applyBorder="1"/>
    <xf numFmtId="4" fontId="1" fillId="0" borderId="34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Fill="1" applyBorder="1"/>
    <xf numFmtId="171" fontId="12" fillId="0" borderId="9" xfId="2" applyNumberFormat="1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7" fillId="0" borderId="0" xfId="2" applyFont="1" applyFill="1" applyAlignment="1">
      <alignment horizontal="center" vertical="distributed"/>
    </xf>
    <xf numFmtId="0" fontId="2" fillId="0" borderId="0" xfId="0" applyFont="1" applyBorder="1" applyAlignment="1">
      <alignment horizontal="center" vertical="top" wrapText="1"/>
    </xf>
    <xf numFmtId="0" fontId="15" fillId="0" borderId="0" xfId="5" applyFont="1" applyAlignment="1">
      <alignment horizontal="right" vertical="center" wrapText="1"/>
    </xf>
    <xf numFmtId="170" fontId="12" fillId="0" borderId="12" xfId="5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40" fillId="0" borderId="13" xfId="1" applyBorder="1" applyAlignment="1">
      <alignment horizontal="right" vertical="center" wrapText="1"/>
    </xf>
    <xf numFmtId="4" fontId="12" fillId="0" borderId="12" xfId="5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12" fillId="0" borderId="13" xfId="5" applyNumberFormat="1" applyFont="1" applyBorder="1" applyAlignment="1">
      <alignment horizontal="center" vertical="center" wrapText="1"/>
    </xf>
    <xf numFmtId="166" fontId="21" fillId="0" borderId="16" xfId="5" applyNumberFormat="1" applyFont="1" applyBorder="1" applyAlignment="1">
      <alignment horizontal="right" vertical="center" wrapText="1"/>
    </xf>
    <xf numFmtId="166" fontId="21" fillId="0" borderId="17" xfId="5" applyNumberFormat="1" applyFont="1" applyBorder="1" applyAlignment="1">
      <alignment horizontal="right" vertical="center" wrapText="1"/>
    </xf>
    <xf numFmtId="166" fontId="21" fillId="0" borderId="37" xfId="5" applyNumberFormat="1" applyFont="1" applyBorder="1" applyAlignment="1">
      <alignment horizontal="right" vertical="center" wrapText="1"/>
    </xf>
    <xf numFmtId="166" fontId="21" fillId="0" borderId="15" xfId="5" applyNumberFormat="1" applyFont="1" applyBorder="1" applyAlignment="1">
      <alignment horizontal="right" vertical="center" wrapText="1"/>
    </xf>
    <xf numFmtId="166" fontId="12" fillId="0" borderId="12" xfId="5" applyNumberFormat="1" applyFont="1" applyBorder="1" applyAlignment="1">
      <alignment horizontal="right" vertical="center" wrapText="1"/>
    </xf>
    <xf numFmtId="166" fontId="12" fillId="0" borderId="13" xfId="5" applyNumberFormat="1" applyFont="1" applyBorder="1" applyAlignment="1">
      <alignment horizontal="right" vertical="center" wrapText="1"/>
    </xf>
    <xf numFmtId="166" fontId="21" fillId="0" borderId="12" xfId="5" applyNumberFormat="1" applyFont="1" applyBorder="1" applyAlignment="1">
      <alignment horizontal="right" vertical="center" wrapText="1"/>
    </xf>
    <xf numFmtId="166" fontId="21" fillId="0" borderId="13" xfId="5" applyNumberFormat="1" applyFont="1" applyBorder="1" applyAlignment="1">
      <alignment horizontal="right" vertical="center" wrapText="1"/>
    </xf>
    <xf numFmtId="170" fontId="21" fillId="0" borderId="12" xfId="5" applyNumberFormat="1" applyFont="1" applyBorder="1" applyAlignment="1">
      <alignment horizontal="right" vertical="center" wrapText="1"/>
    </xf>
    <xf numFmtId="170" fontId="21" fillId="0" borderId="13" xfId="5" applyNumberFormat="1" applyFont="1" applyBorder="1" applyAlignment="1">
      <alignment horizontal="right" vertical="center" wrapText="1"/>
    </xf>
    <xf numFmtId="4" fontId="12" fillId="0" borderId="12" xfId="5" applyNumberFormat="1" applyFont="1" applyBorder="1" applyAlignment="1">
      <alignment horizontal="right" vertical="center" wrapText="1"/>
    </xf>
    <xf numFmtId="4" fontId="12" fillId="0" borderId="13" xfId="5" applyNumberFormat="1" applyFont="1" applyBorder="1" applyAlignment="1">
      <alignment horizontal="right" vertical="center" wrapText="1"/>
    </xf>
    <xf numFmtId="170" fontId="12" fillId="0" borderId="13" xfId="5" applyNumberFormat="1" applyFont="1" applyBorder="1" applyAlignment="1">
      <alignment horizontal="right" vertical="center" wrapText="1"/>
    </xf>
    <xf numFmtId="4" fontId="18" fillId="0" borderId="54" xfId="5" applyNumberFormat="1" applyFont="1" applyBorder="1" applyAlignment="1">
      <alignment horizontal="center" vertical="center" wrapText="1"/>
    </xf>
    <xf numFmtId="4" fontId="18" fillId="0" borderId="53" xfId="5" applyNumberFormat="1" applyFont="1" applyBorder="1" applyAlignment="1">
      <alignment horizontal="center" vertical="center" wrapText="1"/>
    </xf>
    <xf numFmtId="4" fontId="18" fillId="0" borderId="55" xfId="5" applyNumberFormat="1" applyFont="1" applyBorder="1" applyAlignment="1">
      <alignment horizontal="center" vertical="center" wrapText="1"/>
    </xf>
    <xf numFmtId="4" fontId="18" fillId="0" borderId="50" xfId="5" applyNumberFormat="1" applyFont="1" applyBorder="1" applyAlignment="1">
      <alignment horizontal="center" vertical="center" wrapText="1"/>
    </xf>
    <xf numFmtId="4" fontId="18" fillId="0" borderId="12" xfId="5" applyNumberFormat="1" applyFont="1" applyBorder="1" applyAlignment="1">
      <alignment horizontal="right" vertical="center" wrapText="1"/>
    </xf>
    <xf numFmtId="4" fontId="18" fillId="0" borderId="13" xfId="5" applyNumberFormat="1" applyFont="1" applyBorder="1" applyAlignment="1">
      <alignment horizontal="right" vertical="center" wrapText="1"/>
    </xf>
    <xf numFmtId="0" fontId="18" fillId="0" borderId="18" xfId="5" applyFont="1" applyBorder="1" applyAlignment="1">
      <alignment horizontal="right" vertical="center" wrapText="1"/>
    </xf>
    <xf numFmtId="4" fontId="18" fillId="0" borderId="51" xfId="5" applyNumberFormat="1" applyFont="1" applyBorder="1" applyAlignment="1">
      <alignment horizontal="right" vertical="center" wrapText="1"/>
    </xf>
    <xf numFmtId="4" fontId="18" fillId="0" borderId="52" xfId="5" applyNumberFormat="1" applyFont="1" applyBorder="1" applyAlignment="1">
      <alignment horizontal="right" vertical="center" wrapText="1"/>
    </xf>
    <xf numFmtId="0" fontId="15" fillId="0" borderId="18" xfId="5" applyFont="1" applyBorder="1" applyAlignment="1">
      <alignment horizontal="right" vertical="center" wrapText="1"/>
    </xf>
    <xf numFmtId="166" fontId="18" fillId="0" borderId="18" xfId="5" applyNumberFormat="1" applyFont="1" applyBorder="1" applyAlignment="1">
      <alignment horizontal="right" vertical="center" wrapText="1"/>
    </xf>
    <xf numFmtId="166" fontId="18" fillId="0" borderId="53" xfId="5" applyNumberFormat="1" applyFont="1" applyBorder="1" applyAlignment="1">
      <alignment horizontal="right" vertical="center" wrapText="1"/>
    </xf>
    <xf numFmtId="166" fontId="18" fillId="0" borderId="24" xfId="5" applyNumberFormat="1" applyFont="1" applyBorder="1" applyAlignment="1">
      <alignment horizontal="right" vertical="center" wrapText="1"/>
    </xf>
    <xf numFmtId="166" fontId="18" fillId="0" borderId="50" xfId="5" applyNumberFormat="1" applyFont="1" applyBorder="1" applyAlignment="1">
      <alignment horizontal="right" vertical="center" wrapText="1"/>
    </xf>
    <xf numFmtId="0" fontId="18" fillId="0" borderId="24" xfId="5" applyFont="1" applyBorder="1" applyAlignment="1">
      <alignment horizontal="right" vertical="center" wrapText="1"/>
    </xf>
    <xf numFmtId="0" fontId="15" fillId="0" borderId="0" xfId="5" applyFont="1" applyBorder="1" applyAlignment="1">
      <alignment horizontal="right" vertical="center" wrapText="1"/>
    </xf>
    <xf numFmtId="0" fontId="18" fillId="0" borderId="16" xfId="5" applyFont="1" applyBorder="1" applyAlignment="1">
      <alignment vertical="center" wrapText="1"/>
    </xf>
    <xf numFmtId="0" fontId="18" fillId="0" borderId="18" xfId="5" applyFont="1" applyBorder="1" applyAlignment="1">
      <alignment vertical="center" wrapText="1"/>
    </xf>
    <xf numFmtId="0" fontId="18" fillId="0" borderId="37" xfId="5" applyFont="1" applyBorder="1" applyAlignment="1">
      <alignment vertical="center" wrapText="1"/>
    </xf>
    <xf numFmtId="0" fontId="18" fillId="0" borderId="24" xfId="5" applyFont="1" applyBorder="1" applyAlignment="1">
      <alignment vertical="center" wrapText="1"/>
    </xf>
    <xf numFmtId="0" fontId="18" fillId="0" borderId="12" xfId="5" applyFont="1" applyBorder="1" applyAlignment="1">
      <alignment horizontal="right" vertical="center" wrapText="1"/>
    </xf>
    <xf numFmtId="0" fontId="18" fillId="0" borderId="13" xfId="5" applyFont="1" applyBorder="1" applyAlignment="1">
      <alignment horizontal="right" vertical="center" wrapText="1"/>
    </xf>
    <xf numFmtId="0" fontId="12" fillId="0" borderId="12" xfId="5" applyFont="1" applyBorder="1" applyAlignment="1">
      <alignment horizontal="right" vertical="center" wrapText="1"/>
    </xf>
    <xf numFmtId="0" fontId="12" fillId="0" borderId="13" xfId="5" applyFont="1" applyBorder="1" applyAlignment="1">
      <alignment horizontal="right" vertical="center" wrapText="1"/>
    </xf>
    <xf numFmtId="0" fontId="12" fillId="0" borderId="12" xfId="5" applyFont="1" applyBorder="1" applyAlignment="1">
      <alignment vertical="center" wrapText="1"/>
    </xf>
    <xf numFmtId="0" fontId="12" fillId="0" borderId="14" xfId="5" applyFont="1" applyBorder="1" applyAlignment="1">
      <alignment vertical="center" wrapText="1"/>
    </xf>
    <xf numFmtId="0" fontId="12" fillId="0" borderId="13" xfId="5" applyFont="1" applyBorder="1" applyAlignment="1">
      <alignment vertical="center" wrapText="1"/>
    </xf>
    <xf numFmtId="4" fontId="18" fillId="0" borderId="12" xfId="5" applyNumberFormat="1" applyFont="1" applyBorder="1" applyAlignment="1">
      <alignment horizontal="center" vertical="center" wrapText="1"/>
    </xf>
    <xf numFmtId="4" fontId="18" fillId="0" borderId="13" xfId="5" applyNumberFormat="1" applyFont="1" applyBorder="1" applyAlignment="1">
      <alignment horizontal="center" vertical="center" wrapText="1"/>
    </xf>
    <xf numFmtId="0" fontId="18" fillId="0" borderId="12" xfId="5" applyFont="1" applyBorder="1" applyAlignment="1">
      <alignment vertical="center" wrapText="1"/>
    </xf>
    <xf numFmtId="0" fontId="18" fillId="0" borderId="14" xfId="5" applyFont="1" applyBorder="1" applyAlignment="1">
      <alignment vertical="center" wrapText="1"/>
    </xf>
    <xf numFmtId="0" fontId="18" fillId="0" borderId="13" xfId="5" applyFont="1" applyBorder="1" applyAlignment="1">
      <alignment vertical="center" wrapText="1"/>
    </xf>
    <xf numFmtId="170" fontId="18" fillId="0" borderId="12" xfId="5" applyNumberFormat="1" applyFont="1" applyBorder="1" applyAlignment="1">
      <alignment horizontal="right" vertical="center" wrapText="1"/>
    </xf>
    <xf numFmtId="170" fontId="18" fillId="0" borderId="13" xfId="5" applyNumberFormat="1" applyFont="1" applyBorder="1" applyAlignment="1">
      <alignment horizontal="right" vertical="center" wrapText="1"/>
    </xf>
    <xf numFmtId="166" fontId="18" fillId="0" borderId="12" xfId="5" applyNumberFormat="1" applyFont="1" applyBorder="1" applyAlignment="1">
      <alignment horizontal="right" vertical="center" wrapText="1"/>
    </xf>
    <xf numFmtId="166" fontId="18" fillId="0" borderId="13" xfId="5" applyNumberFormat="1" applyFont="1" applyBorder="1" applyAlignment="1">
      <alignment horizontal="right" vertical="center" wrapText="1"/>
    </xf>
    <xf numFmtId="4" fontId="22" fillId="0" borderId="12" xfId="5" applyNumberFormat="1" applyFont="1" applyBorder="1" applyAlignment="1">
      <alignment horizontal="center" vertical="center" wrapText="1"/>
    </xf>
    <xf numFmtId="4" fontId="22" fillId="0" borderId="13" xfId="5" applyNumberFormat="1" applyFont="1" applyBorder="1" applyAlignment="1">
      <alignment horizontal="center" vertical="center" wrapText="1"/>
    </xf>
    <xf numFmtId="4" fontId="12" fillId="0" borderId="11" xfId="5" applyNumberFormat="1" applyFont="1" applyBorder="1" applyAlignment="1">
      <alignment horizontal="right" vertical="center" wrapText="1"/>
    </xf>
    <xf numFmtId="4" fontId="12" fillId="0" borderId="23" xfId="5" applyNumberFormat="1" applyFont="1" applyBorder="1" applyAlignment="1">
      <alignment horizontal="right" vertical="center" wrapText="1"/>
    </xf>
    <xf numFmtId="4" fontId="12" fillId="0" borderId="16" xfId="5" applyNumberFormat="1" applyFont="1" applyBorder="1" applyAlignment="1">
      <alignment horizontal="right" vertical="center" wrapText="1"/>
    </xf>
    <xf numFmtId="4" fontId="12" fillId="0" borderId="17" xfId="5" applyNumberFormat="1" applyFont="1" applyBorder="1" applyAlignment="1">
      <alignment horizontal="right" vertical="center" wrapText="1"/>
    </xf>
    <xf numFmtId="4" fontId="12" fillId="0" borderId="37" xfId="5" applyNumberFormat="1" applyFont="1" applyBorder="1" applyAlignment="1">
      <alignment horizontal="right" vertical="center" wrapText="1"/>
    </xf>
    <xf numFmtId="4" fontId="12" fillId="0" borderId="15" xfId="5" applyNumberFormat="1" applyFont="1" applyBorder="1" applyAlignment="1">
      <alignment horizontal="right" vertical="center" wrapText="1"/>
    </xf>
    <xf numFmtId="4" fontId="12" fillId="0" borderId="16" xfId="5" applyNumberFormat="1" applyFont="1" applyBorder="1" applyAlignment="1">
      <alignment horizontal="center" vertical="center" wrapText="1"/>
    </xf>
    <xf numFmtId="4" fontId="12" fillId="0" borderId="17" xfId="5" applyNumberFormat="1" applyFont="1" applyBorder="1" applyAlignment="1">
      <alignment horizontal="center" vertical="center" wrapText="1"/>
    </xf>
    <xf numFmtId="4" fontId="12" fillId="0" borderId="37" xfId="5" applyNumberFormat="1" applyFont="1" applyBorder="1" applyAlignment="1">
      <alignment horizontal="center" vertical="center" wrapText="1"/>
    </xf>
    <xf numFmtId="4" fontId="12" fillId="0" borderId="15" xfId="5" applyNumberFormat="1" applyFont="1" applyBorder="1" applyAlignment="1">
      <alignment horizontal="center" vertical="center" wrapText="1"/>
    </xf>
    <xf numFmtId="0" fontId="18" fillId="0" borderId="11" xfId="5" applyFont="1" applyBorder="1" applyAlignment="1">
      <alignment horizontal="right" vertical="center" wrapText="1"/>
    </xf>
    <xf numFmtId="0" fontId="18" fillId="0" borderId="23" xfId="5" applyFont="1" applyBorder="1" applyAlignment="1">
      <alignment horizontal="right" vertical="center" wrapText="1"/>
    </xf>
    <xf numFmtId="0" fontId="18" fillId="0" borderId="16" xfId="5" applyFont="1" applyBorder="1" applyAlignment="1">
      <alignment horizontal="right" vertical="center" wrapText="1"/>
    </xf>
    <xf numFmtId="0" fontId="18" fillId="0" borderId="17" xfId="5" applyFont="1" applyBorder="1" applyAlignment="1">
      <alignment horizontal="right" vertical="center" wrapText="1"/>
    </xf>
    <xf numFmtId="0" fontId="18" fillId="0" borderId="37" xfId="5" applyFont="1" applyBorder="1" applyAlignment="1">
      <alignment horizontal="right" vertical="center" wrapText="1"/>
    </xf>
    <xf numFmtId="0" fontId="18" fillId="0" borderId="15" xfId="5" applyFont="1" applyBorder="1" applyAlignment="1">
      <alignment horizontal="right" vertical="center" wrapText="1"/>
    </xf>
    <xf numFmtId="0" fontId="12" fillId="0" borderId="16" xfId="5" applyFont="1" applyBorder="1" applyAlignment="1">
      <alignment horizontal="right" vertical="center" wrapText="1"/>
    </xf>
    <xf numFmtId="0" fontId="12" fillId="0" borderId="17" xfId="5" applyFont="1" applyBorder="1" applyAlignment="1">
      <alignment horizontal="right" vertical="center" wrapText="1"/>
    </xf>
    <xf numFmtId="0" fontId="12" fillId="0" borderId="37" xfId="5" applyFont="1" applyBorder="1" applyAlignment="1">
      <alignment horizontal="right" vertical="center" wrapText="1"/>
    </xf>
    <xf numFmtId="0" fontId="12" fillId="0" borderId="15" xfId="5" applyFont="1" applyBorder="1" applyAlignment="1">
      <alignment horizontal="right" vertical="center" wrapText="1"/>
    </xf>
    <xf numFmtId="0" fontId="12" fillId="0" borderId="11" xfId="5" applyFont="1" applyBorder="1" applyAlignment="1">
      <alignment horizontal="right" vertical="center" wrapText="1"/>
    </xf>
    <xf numFmtId="0" fontId="12" fillId="0" borderId="23" xfId="5" applyFont="1" applyBorder="1" applyAlignment="1">
      <alignment horizontal="right" vertical="center" wrapText="1"/>
    </xf>
    <xf numFmtId="0" fontId="12" fillId="0" borderId="16" xfId="5" applyFont="1" applyBorder="1" applyAlignment="1">
      <alignment vertical="center" wrapText="1"/>
    </xf>
    <xf numFmtId="0" fontId="12" fillId="0" borderId="18" xfId="5" applyFont="1" applyBorder="1" applyAlignment="1">
      <alignment vertical="center" wrapText="1"/>
    </xf>
    <xf numFmtId="0" fontId="12" fillId="0" borderId="17" xfId="5" applyFont="1" applyBorder="1" applyAlignment="1">
      <alignment vertical="center" wrapText="1"/>
    </xf>
    <xf numFmtId="0" fontId="12" fillId="0" borderId="37" xfId="5" applyFont="1" applyBorder="1" applyAlignment="1">
      <alignment vertical="center" wrapText="1"/>
    </xf>
    <xf numFmtId="0" fontId="12" fillId="0" borderId="24" xfId="5" applyFont="1" applyBorder="1" applyAlignment="1">
      <alignment vertical="center" wrapText="1"/>
    </xf>
    <xf numFmtId="0" fontId="12" fillId="0" borderId="15" xfId="5" applyFont="1" applyBorder="1" applyAlignment="1">
      <alignment vertical="center" wrapText="1"/>
    </xf>
    <xf numFmtId="166" fontId="12" fillId="0" borderId="16" xfId="5" applyNumberFormat="1" applyFont="1" applyBorder="1" applyAlignment="1">
      <alignment horizontal="right" vertical="center" wrapText="1"/>
    </xf>
    <xf numFmtId="166" fontId="12" fillId="0" borderId="17" xfId="5" applyNumberFormat="1" applyFont="1" applyBorder="1" applyAlignment="1">
      <alignment horizontal="right" vertical="center" wrapText="1"/>
    </xf>
    <xf numFmtId="166" fontId="12" fillId="0" borderId="37" xfId="5" applyNumberFormat="1" applyFont="1" applyBorder="1" applyAlignment="1">
      <alignment horizontal="right" vertical="center" wrapText="1"/>
    </xf>
    <xf numFmtId="166" fontId="12" fillId="0" borderId="15" xfId="5" applyNumberFormat="1" applyFont="1" applyBorder="1" applyAlignment="1">
      <alignment horizontal="right" vertical="center" wrapText="1"/>
    </xf>
    <xf numFmtId="170" fontId="12" fillId="0" borderId="16" xfId="5" applyNumberFormat="1" applyFont="1" applyBorder="1" applyAlignment="1">
      <alignment horizontal="right" vertical="center" wrapText="1"/>
    </xf>
    <xf numFmtId="170" fontId="12" fillId="0" borderId="17" xfId="5" applyNumberFormat="1" applyFont="1" applyBorder="1" applyAlignment="1">
      <alignment horizontal="right" vertical="center" wrapText="1"/>
    </xf>
    <xf numFmtId="170" fontId="12" fillId="0" borderId="37" xfId="5" applyNumberFormat="1" applyFont="1" applyBorder="1" applyAlignment="1">
      <alignment horizontal="right" vertical="center" wrapText="1"/>
    </xf>
    <xf numFmtId="170" fontId="12" fillId="0" borderId="15" xfId="5" applyNumberFormat="1" applyFont="1" applyBorder="1" applyAlignment="1">
      <alignment horizontal="right" vertical="center" wrapText="1"/>
    </xf>
    <xf numFmtId="165" fontId="12" fillId="0" borderId="11" xfId="5" applyNumberFormat="1" applyFont="1" applyBorder="1" applyAlignment="1">
      <alignment horizontal="right" vertical="center" wrapText="1"/>
    </xf>
    <xf numFmtId="165" fontId="12" fillId="0" borderId="23" xfId="5" applyNumberFormat="1" applyFont="1" applyBorder="1" applyAlignment="1">
      <alignment horizontal="right" vertical="center" wrapText="1"/>
    </xf>
    <xf numFmtId="166" fontId="12" fillId="0" borderId="16" xfId="5" applyNumberFormat="1" applyFont="1" applyBorder="1" applyAlignment="1">
      <alignment vertical="center" wrapText="1"/>
    </xf>
    <xf numFmtId="166" fontId="12" fillId="0" borderId="17" xfId="5" applyNumberFormat="1" applyFont="1" applyBorder="1" applyAlignment="1">
      <alignment vertical="center" wrapText="1"/>
    </xf>
    <xf numFmtId="166" fontId="12" fillId="0" borderId="37" xfId="5" applyNumberFormat="1" applyFont="1" applyBorder="1" applyAlignment="1">
      <alignment vertical="center" wrapText="1"/>
    </xf>
    <xf numFmtId="166" fontId="12" fillId="0" borderId="15" xfId="5" applyNumberFormat="1" applyFont="1" applyBorder="1" applyAlignment="1">
      <alignment vertical="center" wrapText="1"/>
    </xf>
    <xf numFmtId="4" fontId="18" fillId="0" borderId="16" xfId="5" applyNumberFormat="1" applyFont="1" applyBorder="1" applyAlignment="1">
      <alignment horizontal="right" vertical="center" wrapText="1"/>
    </xf>
    <xf numFmtId="4" fontId="18" fillId="0" borderId="17" xfId="5" applyNumberFormat="1" applyFont="1" applyBorder="1" applyAlignment="1">
      <alignment horizontal="right" vertical="center" wrapText="1"/>
    </xf>
    <xf numFmtId="4" fontId="18" fillId="0" borderId="37" xfId="5" applyNumberFormat="1" applyFont="1" applyBorder="1" applyAlignment="1">
      <alignment horizontal="right" vertical="center" wrapText="1"/>
    </xf>
    <xf numFmtId="4" fontId="18" fillId="0" borderId="15" xfId="5" applyNumberFormat="1" applyFont="1" applyBorder="1" applyAlignment="1">
      <alignment horizontal="right" vertical="center" wrapText="1"/>
    </xf>
    <xf numFmtId="4" fontId="18" fillId="0" borderId="16" xfId="5" applyNumberFormat="1" applyFont="1" applyBorder="1" applyAlignment="1">
      <alignment horizontal="center" vertical="center" wrapText="1"/>
    </xf>
    <xf numFmtId="4" fontId="18" fillId="0" borderId="17" xfId="5" applyNumberFormat="1" applyFont="1" applyBorder="1" applyAlignment="1">
      <alignment horizontal="center" vertical="center" wrapText="1"/>
    </xf>
    <xf numFmtId="4" fontId="18" fillId="0" borderId="37" xfId="5" applyNumberFormat="1" applyFont="1" applyBorder="1" applyAlignment="1">
      <alignment horizontal="center" vertical="center" wrapText="1"/>
    </xf>
    <xf numFmtId="4" fontId="18" fillId="0" borderId="15" xfId="5" applyNumberFormat="1" applyFont="1" applyBorder="1" applyAlignment="1">
      <alignment horizontal="center" vertical="center" wrapText="1"/>
    </xf>
    <xf numFmtId="4" fontId="18" fillId="0" borderId="11" xfId="5" applyNumberFormat="1" applyFont="1" applyBorder="1" applyAlignment="1">
      <alignment horizontal="right" vertical="center" wrapText="1"/>
    </xf>
    <xf numFmtId="4" fontId="18" fillId="0" borderId="23" xfId="5" applyNumberFormat="1" applyFont="1" applyBorder="1" applyAlignment="1">
      <alignment horizontal="right" vertical="center" wrapText="1"/>
    </xf>
    <xf numFmtId="0" fontId="18" fillId="0" borderId="17" xfId="5" applyFont="1" applyBorder="1" applyAlignment="1">
      <alignment vertical="center" wrapText="1"/>
    </xf>
    <xf numFmtId="0" fontId="18" fillId="0" borderId="15" xfId="5" applyFont="1" applyBorder="1" applyAlignment="1">
      <alignment vertical="center" wrapText="1"/>
    </xf>
    <xf numFmtId="165" fontId="18" fillId="0" borderId="11" xfId="5" applyNumberFormat="1" applyFont="1" applyBorder="1" applyAlignment="1">
      <alignment horizontal="right" vertical="center" wrapText="1"/>
    </xf>
    <xf numFmtId="165" fontId="18" fillId="0" borderId="23" xfId="5" applyNumberFormat="1" applyFont="1" applyBorder="1" applyAlignment="1">
      <alignment horizontal="right" vertical="center" wrapText="1"/>
    </xf>
    <xf numFmtId="170" fontId="18" fillId="0" borderId="16" xfId="5" applyNumberFormat="1" applyFont="1" applyBorder="1" applyAlignment="1">
      <alignment horizontal="right" vertical="center" wrapText="1"/>
    </xf>
    <xf numFmtId="170" fontId="18" fillId="0" borderId="17" xfId="5" applyNumberFormat="1" applyFont="1" applyBorder="1" applyAlignment="1">
      <alignment horizontal="right" vertical="center" wrapText="1"/>
    </xf>
    <xf numFmtId="170" fontId="18" fillId="0" borderId="37" xfId="5" applyNumberFormat="1" applyFont="1" applyBorder="1" applyAlignment="1">
      <alignment horizontal="right" vertical="center" wrapText="1"/>
    </xf>
    <xf numFmtId="170" fontId="18" fillId="0" borderId="15" xfId="5" applyNumberFormat="1" applyFont="1" applyBorder="1" applyAlignment="1">
      <alignment horizontal="right" vertical="center" wrapText="1"/>
    </xf>
    <xf numFmtId="166" fontId="18" fillId="0" borderId="16" xfId="5" applyNumberFormat="1" applyFont="1" applyBorder="1" applyAlignment="1">
      <alignment horizontal="right" vertical="center" wrapText="1"/>
    </xf>
    <xf numFmtId="166" fontId="18" fillId="0" borderId="17" xfId="5" applyNumberFormat="1" applyFont="1" applyBorder="1" applyAlignment="1">
      <alignment horizontal="right" vertical="center" wrapText="1"/>
    </xf>
    <xf numFmtId="166" fontId="18" fillId="0" borderId="37" xfId="5" applyNumberFormat="1" applyFont="1" applyBorder="1" applyAlignment="1">
      <alignment horizontal="right" vertical="center" wrapText="1"/>
    </xf>
    <xf numFmtId="166" fontId="18" fillId="0" borderId="15" xfId="5" applyNumberFormat="1" applyFont="1" applyBorder="1" applyAlignment="1">
      <alignment horizontal="right" vertical="center" wrapText="1"/>
    </xf>
    <xf numFmtId="170" fontId="21" fillId="0" borderId="16" xfId="5" applyNumberFormat="1" applyFont="1" applyBorder="1" applyAlignment="1">
      <alignment horizontal="right" vertical="center" wrapText="1"/>
    </xf>
    <xf numFmtId="170" fontId="21" fillId="0" borderId="17" xfId="5" applyNumberFormat="1" applyFont="1" applyBorder="1" applyAlignment="1">
      <alignment horizontal="right" vertical="center" wrapText="1"/>
    </xf>
    <xf numFmtId="170" fontId="21" fillId="0" borderId="37" xfId="5" applyNumberFormat="1" applyFont="1" applyBorder="1" applyAlignment="1">
      <alignment horizontal="right" vertical="center" wrapText="1"/>
    </xf>
    <xf numFmtId="170" fontId="21" fillId="0" borderId="15" xfId="5" applyNumberFormat="1" applyFont="1" applyBorder="1" applyAlignment="1">
      <alignment horizontal="right" vertical="center" wrapText="1"/>
    </xf>
    <xf numFmtId="165" fontId="21" fillId="0" borderId="11" xfId="5" applyNumberFormat="1" applyFont="1" applyBorder="1" applyAlignment="1">
      <alignment horizontal="right" vertical="center" wrapText="1"/>
    </xf>
    <xf numFmtId="165" fontId="21" fillId="0" borderId="23" xfId="5" applyNumberFormat="1" applyFont="1" applyBorder="1" applyAlignment="1">
      <alignment horizontal="right" vertical="center" wrapText="1"/>
    </xf>
    <xf numFmtId="0" fontId="21" fillId="0" borderId="11" xfId="5" applyFont="1" applyBorder="1" applyAlignment="1">
      <alignment horizontal="justify" vertical="center" wrapText="1"/>
    </xf>
    <xf numFmtId="0" fontId="21" fillId="0" borderId="23" xfId="5" applyFont="1" applyBorder="1" applyAlignment="1">
      <alignment horizontal="justify" vertical="center" wrapText="1"/>
    </xf>
    <xf numFmtId="0" fontId="12" fillId="0" borderId="12" xfId="5" applyFont="1" applyBorder="1" applyAlignment="1">
      <alignment horizontal="justify" vertical="center" wrapText="1"/>
    </xf>
    <xf numFmtId="0" fontId="12" fillId="0" borderId="14" xfId="5" applyFont="1" applyBorder="1" applyAlignment="1">
      <alignment horizontal="justify" vertical="center" wrapText="1"/>
    </xf>
    <xf numFmtId="0" fontId="12" fillId="0" borderId="13" xfId="5" applyFont="1" applyBorder="1" applyAlignment="1">
      <alignment horizontal="justify" vertical="center" wrapText="1"/>
    </xf>
    <xf numFmtId="0" fontId="21" fillId="0" borderId="12" xfId="5" applyFont="1" applyBorder="1" applyAlignment="1">
      <alignment horizontal="justify" vertical="center" wrapText="1"/>
    </xf>
    <xf numFmtId="0" fontId="21" fillId="0" borderId="14" xfId="5" applyFont="1" applyBorder="1" applyAlignment="1">
      <alignment horizontal="justify" vertical="center" wrapText="1"/>
    </xf>
    <xf numFmtId="0" fontId="21" fillId="0" borderId="13" xfId="5" applyFont="1" applyBorder="1" applyAlignment="1">
      <alignment horizontal="justify" vertical="center" wrapText="1"/>
    </xf>
    <xf numFmtId="0" fontId="21" fillId="0" borderId="16" xfId="5" applyFont="1" applyBorder="1" applyAlignment="1">
      <alignment horizontal="justify" vertical="center" wrapText="1"/>
    </xf>
    <xf numFmtId="0" fontId="21" fillId="0" borderId="18" xfId="5" applyFont="1" applyBorder="1" applyAlignment="1">
      <alignment horizontal="justify" vertical="center" wrapText="1"/>
    </xf>
    <xf numFmtId="0" fontId="21" fillId="0" borderId="17" xfId="5" applyFont="1" applyBorder="1" applyAlignment="1">
      <alignment horizontal="justify" vertical="center" wrapText="1"/>
    </xf>
    <xf numFmtId="0" fontId="21" fillId="0" borderId="37" xfId="5" applyFont="1" applyBorder="1" applyAlignment="1">
      <alignment horizontal="justify" vertical="center" wrapText="1"/>
    </xf>
    <xf numFmtId="0" fontId="21" fillId="0" borderId="24" xfId="5" applyFont="1" applyBorder="1" applyAlignment="1">
      <alignment horizontal="justify" vertical="center" wrapText="1"/>
    </xf>
    <xf numFmtId="0" fontId="21" fillId="0" borderId="15" xfId="5" applyFont="1" applyBorder="1" applyAlignment="1">
      <alignment horizontal="justify" vertical="center" wrapText="1"/>
    </xf>
    <xf numFmtId="0" fontId="20" fillId="0" borderId="12" xfId="5" applyFont="1" applyBorder="1" applyAlignment="1">
      <alignment horizontal="justify" vertical="center" wrapText="1"/>
    </xf>
    <xf numFmtId="0" fontId="20" fillId="0" borderId="14" xfId="5" applyFont="1" applyBorder="1" applyAlignment="1">
      <alignment horizontal="justify" vertical="center" wrapText="1"/>
    </xf>
    <xf numFmtId="0" fontId="20" fillId="0" borderId="13" xfId="5" applyFont="1" applyBorder="1" applyAlignment="1">
      <alignment horizontal="justify" vertical="center" wrapText="1"/>
    </xf>
    <xf numFmtId="170" fontId="20" fillId="0" borderId="12" xfId="5" applyNumberFormat="1" applyFont="1" applyBorder="1" applyAlignment="1">
      <alignment horizontal="right" vertical="center" wrapText="1"/>
    </xf>
    <xf numFmtId="170" fontId="20" fillId="0" borderId="13" xfId="5" applyNumberFormat="1" applyFont="1" applyBorder="1" applyAlignment="1">
      <alignment horizontal="right" vertical="center" wrapText="1"/>
    </xf>
    <xf numFmtId="166" fontId="20" fillId="0" borderId="12" xfId="5" applyNumberFormat="1" applyFont="1" applyBorder="1" applyAlignment="1">
      <alignment horizontal="right" vertical="center" wrapText="1"/>
    </xf>
    <xf numFmtId="166" fontId="20" fillId="0" borderId="13" xfId="5" applyNumberFormat="1" applyFont="1" applyBorder="1" applyAlignment="1">
      <alignment horizontal="right" vertical="center" wrapText="1"/>
    </xf>
    <xf numFmtId="4" fontId="18" fillId="0" borderId="56" xfId="5" applyNumberFormat="1" applyFont="1" applyBorder="1" applyAlignment="1">
      <alignment horizontal="right" vertical="center" wrapText="1"/>
    </xf>
    <xf numFmtId="0" fontId="19" fillId="0" borderId="0" xfId="5" applyFont="1" applyBorder="1" applyAlignment="1">
      <alignment horizontal="right" vertical="center" wrapText="1"/>
    </xf>
    <xf numFmtId="170" fontId="18" fillId="0" borderId="57" xfId="5" applyNumberFormat="1" applyFont="1" applyBorder="1" applyAlignment="1">
      <alignment horizontal="right" vertical="center" wrapText="1"/>
    </xf>
    <xf numFmtId="170" fontId="18" fillId="0" borderId="58" xfId="5" applyNumberFormat="1" applyFont="1" applyBorder="1" applyAlignment="1">
      <alignment horizontal="right" vertical="center" wrapText="1"/>
    </xf>
    <xf numFmtId="166" fontId="18" fillId="0" borderId="57" xfId="5" applyNumberFormat="1" applyFont="1" applyBorder="1" applyAlignment="1">
      <alignment horizontal="right" vertical="center" wrapText="1"/>
    </xf>
    <xf numFmtId="166" fontId="18" fillId="0" borderId="58" xfId="5" applyNumberFormat="1" applyFont="1" applyBorder="1" applyAlignment="1">
      <alignment horizontal="right" vertical="center" wrapText="1"/>
    </xf>
    <xf numFmtId="4" fontId="18" fillId="0" borderId="57" xfId="5" applyNumberFormat="1" applyFont="1" applyBorder="1" applyAlignment="1">
      <alignment horizontal="center" vertical="center" wrapText="1"/>
    </xf>
    <xf numFmtId="4" fontId="18" fillId="0" borderId="58" xfId="5" applyNumberFormat="1" applyFont="1" applyBorder="1" applyAlignment="1">
      <alignment horizontal="center" vertical="center" wrapText="1"/>
    </xf>
    <xf numFmtId="0" fontId="16" fillId="0" borderId="0" xfId="5" applyFont="1" applyAlignment="1">
      <alignment vertical="center" wrapText="1"/>
    </xf>
    <xf numFmtId="0" fontId="18" fillId="0" borderId="57" xfId="5" applyFont="1" applyBorder="1" applyAlignment="1">
      <alignment vertical="center" wrapText="1"/>
    </xf>
    <xf numFmtId="0" fontId="18" fillId="0" borderId="59" xfId="5" applyFont="1" applyBorder="1" applyAlignment="1">
      <alignment vertical="center" wrapText="1"/>
    </xf>
    <xf numFmtId="0" fontId="18" fillId="0" borderId="58" xfId="5" applyFont="1" applyBorder="1" applyAlignment="1">
      <alignment vertical="center" wrapText="1"/>
    </xf>
    <xf numFmtId="165" fontId="18" fillId="0" borderId="56" xfId="5" applyNumberFormat="1" applyFont="1" applyBorder="1" applyAlignment="1">
      <alignment horizontal="right" vertical="center" wrapText="1"/>
    </xf>
    <xf numFmtId="0" fontId="18" fillId="0" borderId="60" xfId="5" applyFont="1" applyBorder="1" applyAlignment="1">
      <alignment horizontal="center" vertical="center" wrapText="1"/>
    </xf>
    <xf numFmtId="0" fontId="18" fillId="0" borderId="61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8" fillId="0" borderId="0" xfId="5" applyFont="1" applyBorder="1" applyAlignment="1">
      <alignment horizontal="center" vertical="center" wrapText="1"/>
    </xf>
    <xf numFmtId="0" fontId="18" fillId="0" borderId="62" xfId="5" applyFont="1" applyBorder="1" applyAlignment="1">
      <alignment horizontal="center" vertical="center" wrapText="1"/>
    </xf>
    <xf numFmtId="0" fontId="18" fillId="0" borderId="63" xfId="5" applyFont="1" applyBorder="1" applyAlignment="1">
      <alignment horizontal="center" vertical="center" wrapText="1"/>
    </xf>
    <xf numFmtId="0" fontId="18" fillId="0" borderId="40" xfId="5" applyFont="1" applyBorder="1" applyAlignment="1">
      <alignment horizontal="center" vertical="center" wrapText="1"/>
    </xf>
    <xf numFmtId="0" fontId="18" fillId="0" borderId="62" xfId="5" applyFont="1" applyBorder="1" applyAlignment="1">
      <alignment horizontal="right" vertical="center" wrapText="1"/>
    </xf>
    <xf numFmtId="0" fontId="18" fillId="0" borderId="40" xfId="5" applyFont="1" applyBorder="1" applyAlignment="1">
      <alignment horizontal="right" vertical="center" wrapText="1"/>
    </xf>
    <xf numFmtId="0" fontId="12" fillId="0" borderId="0" xfId="5" applyFont="1" applyBorder="1" applyAlignment="1">
      <alignment horizontal="right" vertical="center" wrapText="1"/>
    </xf>
    <xf numFmtId="0" fontId="19" fillId="0" borderId="0" xfId="5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2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2" fillId="0" borderId="32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32" xfId="2" applyNumberFormat="1" applyFont="1" applyFill="1" applyBorder="1" applyAlignment="1" applyProtection="1">
      <alignment horizontal="justify" vertical="justify" wrapText="1"/>
      <protection hidden="1"/>
    </xf>
    <xf numFmtId="166" fontId="28" fillId="0" borderId="4" xfId="2" applyNumberFormat="1" applyFont="1" applyFill="1" applyBorder="1" applyAlignment="1" applyProtection="1">
      <alignment horizontal="justify" vertical="justify" wrapText="1"/>
      <protection hidden="1"/>
    </xf>
    <xf numFmtId="166" fontId="28" fillId="0" borderId="64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32" xfId="2" applyNumberFormat="1" applyFont="1" applyFill="1" applyBorder="1" applyAlignment="1" applyProtection="1">
      <alignment horizontal="justify" vertical="justify" wrapText="1"/>
      <protection hidden="1"/>
    </xf>
    <xf numFmtId="166" fontId="34" fillId="0" borderId="4" xfId="2" applyNumberFormat="1" applyFont="1" applyFill="1" applyBorder="1" applyAlignment="1" applyProtection="1">
      <alignment horizontal="justify" vertical="justify" wrapText="1"/>
      <protection hidden="1"/>
    </xf>
    <xf numFmtId="166" fontId="34" fillId="0" borderId="64" xfId="2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0" fillId="0" borderId="32" xfId="2" applyNumberFormat="1" applyFont="1" applyFill="1" applyBorder="1" applyAlignment="1" applyProtection="1">
      <alignment horizontal="justify" vertical="justify" wrapText="1"/>
      <protection hidden="1"/>
    </xf>
    <xf numFmtId="166" fontId="31" fillId="0" borderId="4" xfId="2" applyNumberFormat="1" applyFont="1" applyFill="1" applyBorder="1" applyAlignment="1" applyProtection="1">
      <alignment horizontal="justify" vertical="justify" wrapText="1"/>
      <protection hidden="1"/>
    </xf>
    <xf numFmtId="166" fontId="31" fillId="0" borderId="64" xfId="2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1" fillId="0" borderId="32" xfId="2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1" applyFont="1" applyAlignment="1">
      <alignment vertical="center" wrapText="1"/>
    </xf>
    <xf numFmtId="0" fontId="25" fillId="0" borderId="0" xfId="1" applyFont="1" applyAlignment="1">
      <alignment horizontal="center" wrapText="1"/>
    </xf>
    <xf numFmtId="0" fontId="28" fillId="0" borderId="12" xfId="2" applyNumberFormat="1" applyFont="1" applyFill="1" applyBorder="1" applyAlignment="1" applyProtection="1">
      <alignment horizontal="center" vertical="justify"/>
      <protection hidden="1"/>
    </xf>
    <xf numFmtId="0" fontId="28" fillId="0" borderId="14" xfId="2" applyNumberFormat="1" applyFont="1" applyFill="1" applyBorder="1" applyAlignment="1" applyProtection="1">
      <alignment horizontal="center" vertical="justify"/>
      <protection hidden="1"/>
    </xf>
    <xf numFmtId="0" fontId="28" fillId="0" borderId="27" xfId="2" applyNumberFormat="1" applyFont="1" applyFill="1" applyBorder="1" applyAlignment="1" applyProtection="1">
      <alignment horizontal="center" vertical="justify"/>
      <protection hidden="1"/>
    </xf>
    <xf numFmtId="166" fontId="28" fillId="0" borderId="65" xfId="2" applyNumberFormat="1" applyFont="1" applyFill="1" applyBorder="1" applyAlignment="1" applyProtection="1">
      <alignment horizontal="justify" vertical="justify" wrapText="1"/>
      <protection hidden="1"/>
    </xf>
    <xf numFmtId="166" fontId="28" fillId="0" borderId="66" xfId="2" applyNumberFormat="1" applyFont="1" applyFill="1" applyBorder="1" applyAlignment="1" applyProtection="1">
      <alignment horizontal="justify" vertical="justify" wrapText="1"/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4" xfId="4"/>
    <cellStyle name="Обычный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19.7109375" customWidth="1"/>
    <col min="4" max="4" width="0.140625" customWidth="1"/>
    <col min="5" max="5" width="15.85546875" hidden="1" customWidth="1"/>
    <col min="6" max="6" width="19.42578125" customWidth="1"/>
    <col min="7" max="7" width="20.42578125" customWidth="1"/>
  </cols>
  <sheetData>
    <row r="1" spans="1:7" ht="24" customHeight="1" x14ac:dyDescent="0.2">
      <c r="C1" s="279" t="s">
        <v>277</v>
      </c>
      <c r="D1" s="280"/>
      <c r="E1" s="280"/>
      <c r="F1" s="280"/>
    </row>
    <row r="2" spans="1:7" ht="54.75" customHeight="1" x14ac:dyDescent="0.2">
      <c r="C2" s="280"/>
      <c r="D2" s="280"/>
      <c r="E2" s="280"/>
      <c r="F2" s="280"/>
    </row>
    <row r="3" spans="1:7" ht="18.75" x14ac:dyDescent="0.3">
      <c r="C3" s="1"/>
      <c r="D3" s="1"/>
      <c r="E3" s="1"/>
    </row>
    <row r="4" spans="1:7" ht="18.75" x14ac:dyDescent="0.3">
      <c r="C4" s="2"/>
      <c r="D4" s="1"/>
      <c r="E4" s="1"/>
    </row>
    <row r="6" spans="1:7" ht="18.75" x14ac:dyDescent="0.3">
      <c r="A6" s="276" t="s">
        <v>67</v>
      </c>
      <c r="B6" s="277"/>
      <c r="C6" s="277"/>
      <c r="D6" s="277"/>
      <c r="E6" s="277"/>
    </row>
    <row r="7" spans="1:7" ht="18.75" x14ac:dyDescent="0.3">
      <c r="A7" s="278" t="s">
        <v>210</v>
      </c>
      <c r="B7" s="278"/>
      <c r="C7" s="278"/>
      <c r="D7" s="278"/>
      <c r="E7" s="278"/>
    </row>
    <row r="8" spans="1:7" ht="18.75" x14ac:dyDescent="0.3">
      <c r="A8" s="3"/>
      <c r="E8" s="4" t="s">
        <v>0</v>
      </c>
      <c r="F8" t="s">
        <v>0</v>
      </c>
    </row>
    <row r="9" spans="1:7" ht="18.75" x14ac:dyDescent="0.3">
      <c r="A9" s="3"/>
      <c r="F9" s="34"/>
    </row>
    <row r="10" spans="1:7" ht="150" x14ac:dyDescent="0.3">
      <c r="A10" s="5" t="s">
        <v>1</v>
      </c>
      <c r="B10" s="5" t="s">
        <v>2</v>
      </c>
      <c r="C10" s="49">
        <v>2019</v>
      </c>
      <c r="D10" s="5" t="s">
        <v>63</v>
      </c>
      <c r="E10" s="5" t="s">
        <v>68</v>
      </c>
      <c r="F10" s="207">
        <v>2020</v>
      </c>
      <c r="G10" s="33">
        <v>2021</v>
      </c>
    </row>
    <row r="11" spans="1:7" ht="56.25" x14ac:dyDescent="0.3">
      <c r="A11" s="5" t="s">
        <v>3</v>
      </c>
      <c r="B11" s="6" t="s">
        <v>4</v>
      </c>
      <c r="C11" s="267">
        <f>C12</f>
        <v>290287.15000000037</v>
      </c>
      <c r="D11" s="268">
        <v>0</v>
      </c>
      <c r="E11" s="268">
        <v>0</v>
      </c>
      <c r="F11" s="269">
        <v>0</v>
      </c>
      <c r="G11" s="270">
        <v>0</v>
      </c>
    </row>
    <row r="12" spans="1:7" ht="37.5" x14ac:dyDescent="0.3">
      <c r="A12" s="7" t="s">
        <v>5</v>
      </c>
      <c r="B12" s="8" t="s">
        <v>6</v>
      </c>
      <c r="C12" s="268">
        <f>C16+C17</f>
        <v>290287.15000000037</v>
      </c>
      <c r="D12" s="268" t="e">
        <f>D13+D17</f>
        <v>#REF!</v>
      </c>
      <c r="E12" s="268" t="e">
        <f>E13+E17</f>
        <v>#REF!</v>
      </c>
      <c r="F12" s="269">
        <v>0</v>
      </c>
      <c r="G12" s="271">
        <v>0</v>
      </c>
    </row>
    <row r="13" spans="1:7" ht="18.75" x14ac:dyDescent="0.3">
      <c r="A13" s="7" t="s">
        <v>7</v>
      </c>
      <c r="B13" s="8" t="s">
        <v>8</v>
      </c>
      <c r="C13" s="267">
        <f>C14</f>
        <v>-4826900</v>
      </c>
      <c r="D13" s="267" t="e">
        <f t="shared" ref="D13:E15" si="0">D14</f>
        <v>#REF!</v>
      </c>
      <c r="E13" s="267" t="e">
        <f t="shared" si="0"/>
        <v>#REF!</v>
      </c>
      <c r="F13" s="269">
        <f t="shared" ref="F13:G15" si="1">F14</f>
        <v>-3864500</v>
      </c>
      <c r="G13" s="271">
        <f t="shared" si="1"/>
        <v>-4052400</v>
      </c>
    </row>
    <row r="14" spans="1:7" ht="37.5" x14ac:dyDescent="0.3">
      <c r="A14" s="7" t="s">
        <v>9</v>
      </c>
      <c r="B14" s="8" t="s">
        <v>10</v>
      </c>
      <c r="C14" s="267">
        <f>C15</f>
        <v>-4826900</v>
      </c>
      <c r="D14" s="267" t="e">
        <f t="shared" si="0"/>
        <v>#REF!</v>
      </c>
      <c r="E14" s="267" t="e">
        <f t="shared" si="0"/>
        <v>#REF!</v>
      </c>
      <c r="F14" s="269">
        <f t="shared" si="1"/>
        <v>-3864500</v>
      </c>
      <c r="G14" s="271">
        <f t="shared" si="1"/>
        <v>-4052400</v>
      </c>
    </row>
    <row r="15" spans="1:7" ht="37.5" x14ac:dyDescent="0.3">
      <c r="A15" s="7" t="s">
        <v>11</v>
      </c>
      <c r="B15" s="8" t="s">
        <v>12</v>
      </c>
      <c r="C15" s="267">
        <f>C16</f>
        <v>-4826900</v>
      </c>
      <c r="D15" s="268" t="e">
        <f t="shared" si="0"/>
        <v>#REF!</v>
      </c>
      <c r="E15" s="268" t="e">
        <f t="shared" si="0"/>
        <v>#REF!</v>
      </c>
      <c r="F15" s="269">
        <f t="shared" si="1"/>
        <v>-3864500</v>
      </c>
      <c r="G15" s="271">
        <f t="shared" si="1"/>
        <v>-4052400</v>
      </c>
    </row>
    <row r="16" spans="1:7" ht="37.5" x14ac:dyDescent="0.3">
      <c r="A16" s="7" t="s">
        <v>13</v>
      </c>
      <c r="B16" s="8" t="s">
        <v>14</v>
      </c>
      <c r="C16" s="267">
        <f>-'Приложение 2'!C11</f>
        <v>-4826900</v>
      </c>
      <c r="D16" s="267" t="e">
        <f>-#REF!</f>
        <v>#REF!</v>
      </c>
      <c r="E16" s="267" t="e">
        <f>-#REF!</f>
        <v>#REF!</v>
      </c>
      <c r="F16" s="269">
        <v>-3864500</v>
      </c>
      <c r="G16" s="271">
        <v>-4052400</v>
      </c>
    </row>
    <row r="17" spans="1:7" ht="18.75" x14ac:dyDescent="0.3">
      <c r="A17" s="7" t="s">
        <v>15</v>
      </c>
      <c r="B17" s="8" t="s">
        <v>16</v>
      </c>
      <c r="C17" s="267">
        <f>C18</f>
        <v>5117187.1500000004</v>
      </c>
      <c r="D17" s="267" t="e">
        <f t="shared" ref="D17:E19" si="2">D18</f>
        <v>#REF!</v>
      </c>
      <c r="E17" s="267" t="e">
        <f t="shared" si="2"/>
        <v>#REF!</v>
      </c>
      <c r="F17" s="269">
        <f t="shared" ref="F17:G19" si="3">F18</f>
        <v>3864500</v>
      </c>
      <c r="G17" s="271">
        <f t="shared" si="3"/>
        <v>4052400</v>
      </c>
    </row>
    <row r="18" spans="1:7" ht="37.5" x14ac:dyDescent="0.3">
      <c r="A18" s="7" t="s">
        <v>17</v>
      </c>
      <c r="B18" s="8" t="s">
        <v>18</v>
      </c>
      <c r="C18" s="268">
        <f>C19</f>
        <v>5117187.1500000004</v>
      </c>
      <c r="D18" s="267" t="e">
        <f t="shared" si="2"/>
        <v>#REF!</v>
      </c>
      <c r="E18" s="267" t="e">
        <f t="shared" si="2"/>
        <v>#REF!</v>
      </c>
      <c r="F18" s="269">
        <f t="shared" si="3"/>
        <v>3864500</v>
      </c>
      <c r="G18" s="271">
        <f t="shared" si="3"/>
        <v>4052400</v>
      </c>
    </row>
    <row r="19" spans="1:7" ht="37.5" x14ac:dyDescent="0.3">
      <c r="A19" s="7" t="s">
        <v>19</v>
      </c>
      <c r="B19" s="8" t="s">
        <v>20</v>
      </c>
      <c r="C19" s="267">
        <f>C20</f>
        <v>5117187.1500000004</v>
      </c>
      <c r="D19" s="272" t="e">
        <f t="shared" si="2"/>
        <v>#REF!</v>
      </c>
      <c r="E19" s="272" t="e">
        <f t="shared" si="2"/>
        <v>#REF!</v>
      </c>
      <c r="F19" s="269">
        <f t="shared" si="3"/>
        <v>3864500</v>
      </c>
      <c r="G19" s="271">
        <f t="shared" si="3"/>
        <v>4052400</v>
      </c>
    </row>
    <row r="20" spans="1:7" ht="37.5" x14ac:dyDescent="0.3">
      <c r="A20" s="7" t="s">
        <v>21</v>
      </c>
      <c r="B20" s="8" t="s">
        <v>22</v>
      </c>
      <c r="C20" s="267">
        <f>'Приложение 3'!C32</f>
        <v>5117187.1500000004</v>
      </c>
      <c r="D20" s="273" t="e">
        <f>'Приложение 3'!D32</f>
        <v>#REF!</v>
      </c>
      <c r="E20" s="273" t="e">
        <f>'Приложение 3'!E32</f>
        <v>#REF!</v>
      </c>
      <c r="F20" s="274">
        <v>3864500</v>
      </c>
      <c r="G20" s="271">
        <v>4052400</v>
      </c>
    </row>
    <row r="21" spans="1:7" ht="18.75" x14ac:dyDescent="0.3">
      <c r="A21" s="9"/>
      <c r="B21" s="10"/>
      <c r="C21" s="11"/>
      <c r="D21" s="11"/>
      <c r="E21" s="11"/>
    </row>
    <row r="22" spans="1:7" ht="18.75" x14ac:dyDescent="0.3">
      <c r="A22" s="9"/>
      <c r="B22" s="10"/>
      <c r="C22" s="11"/>
      <c r="D22" s="11"/>
      <c r="E22" s="12"/>
    </row>
    <row r="23" spans="1:7" ht="18.75" x14ac:dyDescent="0.3">
      <c r="A23" s="9"/>
      <c r="B23" s="10"/>
      <c r="C23" s="11"/>
      <c r="D23" s="11"/>
      <c r="E23" s="12"/>
    </row>
    <row r="24" spans="1:7" x14ac:dyDescent="0.2">
      <c r="C24" s="13"/>
      <c r="D24" s="13"/>
      <c r="E24" s="13"/>
    </row>
    <row r="25" spans="1:7" x14ac:dyDescent="0.2">
      <c r="C25" s="13"/>
      <c r="D25" s="13"/>
      <c r="E25" s="13"/>
    </row>
    <row r="26" spans="1:7" x14ac:dyDescent="0.2">
      <c r="C26" s="13"/>
      <c r="D26" s="13"/>
      <c r="E26" s="13"/>
    </row>
    <row r="27" spans="1:7" x14ac:dyDescent="0.2">
      <c r="C27" s="13"/>
      <c r="D27" s="13"/>
      <c r="E27" s="13"/>
    </row>
    <row r="28" spans="1:7" x14ac:dyDescent="0.2">
      <c r="C28" s="13"/>
      <c r="D28" s="13"/>
      <c r="E28" s="13"/>
    </row>
    <row r="29" spans="1:7" x14ac:dyDescent="0.2">
      <c r="C29" s="13"/>
      <c r="D29" s="13"/>
      <c r="E29" s="13"/>
    </row>
    <row r="30" spans="1:7" x14ac:dyDescent="0.2">
      <c r="C30" s="13"/>
      <c r="D30" s="13"/>
      <c r="E30" s="13"/>
    </row>
    <row r="31" spans="1:7" x14ac:dyDescent="0.2">
      <c r="C31" s="13"/>
      <c r="D31" s="13"/>
      <c r="E31" s="13"/>
    </row>
    <row r="32" spans="1:7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</sheetData>
  <mergeCells count="3">
    <mergeCell ref="A6:E6"/>
    <mergeCell ref="A7:E7"/>
    <mergeCell ref="C1:F2"/>
  </mergeCells>
  <phoneticPr fontId="9" type="noConversion"/>
  <pageMargins left="0.78740157480314965" right="0.78740157480314965" top="0.78740157480314965" bottom="0.78740157480314965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="90" zoomScaleNormal="90" workbookViewId="0">
      <selection activeCell="A6" sqref="A6:E6"/>
    </sheetView>
  </sheetViews>
  <sheetFormatPr defaultRowHeight="12.75" x14ac:dyDescent="0.2"/>
  <cols>
    <col min="1" max="1" width="55.85546875" customWidth="1"/>
    <col min="2" max="2" width="27.28515625" customWidth="1"/>
    <col min="3" max="3" width="15.28515625" customWidth="1"/>
    <col min="4" max="4" width="15.5703125" customWidth="1"/>
    <col min="5" max="5" width="18" customWidth="1"/>
  </cols>
  <sheetData>
    <row r="1" spans="1:5" x14ac:dyDescent="0.2">
      <c r="A1" s="35"/>
      <c r="B1" s="35"/>
      <c r="C1" s="35"/>
      <c r="D1" s="35"/>
      <c r="E1" s="36" t="s">
        <v>234</v>
      </c>
    </row>
    <row r="2" spans="1:5" x14ac:dyDescent="0.2">
      <c r="A2" s="35"/>
      <c r="B2" s="35"/>
      <c r="C2" s="35"/>
      <c r="D2" s="35"/>
      <c r="E2" s="36" t="s">
        <v>74</v>
      </c>
    </row>
    <row r="3" spans="1:5" x14ac:dyDescent="0.2">
      <c r="A3" s="35"/>
      <c r="B3" s="35"/>
      <c r="C3" s="35"/>
      <c r="D3" s="35"/>
      <c r="E3" s="36" t="s">
        <v>75</v>
      </c>
    </row>
    <row r="4" spans="1:5" x14ac:dyDescent="0.2">
      <c r="A4" s="35"/>
      <c r="B4" s="35"/>
      <c r="C4" s="35"/>
      <c r="D4" s="35"/>
      <c r="E4" s="37" t="s">
        <v>278</v>
      </c>
    </row>
    <row r="5" spans="1:5" x14ac:dyDescent="0.2">
      <c r="A5" s="35"/>
      <c r="B5" s="35"/>
      <c r="C5" s="35"/>
      <c r="D5" s="35"/>
      <c r="E5" s="35"/>
    </row>
    <row r="6" spans="1:5" ht="27" customHeight="1" x14ac:dyDescent="0.2">
      <c r="A6" s="281" t="s">
        <v>262</v>
      </c>
      <c r="B6" s="281"/>
      <c r="C6" s="281"/>
      <c r="D6" s="281"/>
      <c r="E6" s="281"/>
    </row>
    <row r="7" spans="1:5" x14ac:dyDescent="0.2">
      <c r="A7" s="35"/>
      <c r="B7" s="35"/>
      <c r="C7" s="35"/>
      <c r="D7" s="35"/>
      <c r="E7" s="35"/>
    </row>
    <row r="8" spans="1:5" ht="13.5" thickBot="1" x14ac:dyDescent="0.25">
      <c r="A8" s="35"/>
      <c r="B8" s="35"/>
      <c r="C8" s="35"/>
      <c r="D8" s="35"/>
      <c r="E8" s="37" t="s">
        <v>0</v>
      </c>
    </row>
    <row r="9" spans="1:5" ht="48" customHeight="1" x14ac:dyDescent="0.2">
      <c r="A9" s="245" t="s">
        <v>76</v>
      </c>
      <c r="B9" s="246" t="s">
        <v>77</v>
      </c>
      <c r="C9" s="246">
        <v>2019</v>
      </c>
      <c r="D9" s="246">
        <v>2020</v>
      </c>
      <c r="E9" s="247">
        <v>2021</v>
      </c>
    </row>
    <row r="10" spans="1:5" x14ac:dyDescent="0.2">
      <c r="A10" s="38" t="s">
        <v>78</v>
      </c>
      <c r="B10" s="39" t="s">
        <v>79</v>
      </c>
      <c r="C10" s="39" t="s">
        <v>80</v>
      </c>
      <c r="D10" s="39" t="s">
        <v>80</v>
      </c>
      <c r="E10" s="40" t="s">
        <v>80</v>
      </c>
    </row>
    <row r="11" spans="1:5" ht="27.75" customHeight="1" x14ac:dyDescent="0.2">
      <c r="A11" s="41" t="s">
        <v>81</v>
      </c>
      <c r="B11" s="42" t="s">
        <v>82</v>
      </c>
      <c r="C11" s="45">
        <f>C12+C48</f>
        <v>4826900</v>
      </c>
      <c r="D11" s="45">
        <f>D12+D48</f>
        <v>3864500</v>
      </c>
      <c r="E11" s="45">
        <f>E12+E48</f>
        <v>4052400</v>
      </c>
    </row>
    <row r="12" spans="1:5" ht="15.75" customHeight="1" x14ac:dyDescent="0.2">
      <c r="A12" s="43" t="s">
        <v>83</v>
      </c>
      <c r="B12" s="44" t="s">
        <v>84</v>
      </c>
      <c r="C12" s="45">
        <f>C13+C17+C27+C33+C44</f>
        <v>2117000</v>
      </c>
      <c r="D12" s="45">
        <f>D13+D17+D27+D33</f>
        <v>1671600</v>
      </c>
      <c r="E12" s="45">
        <f>E13+E17+E27+E33</f>
        <v>1952500</v>
      </c>
    </row>
    <row r="13" spans="1:5" ht="15" customHeight="1" x14ac:dyDescent="0.2">
      <c r="A13" s="43" t="s">
        <v>85</v>
      </c>
      <c r="B13" s="44" t="s">
        <v>86</v>
      </c>
      <c r="C13" s="46">
        <f>C14</f>
        <v>353000</v>
      </c>
      <c r="D13" s="46">
        <f>D15</f>
        <v>369000</v>
      </c>
      <c r="E13" s="46">
        <f>E15</f>
        <v>385000</v>
      </c>
    </row>
    <row r="14" spans="1:5" ht="12" customHeight="1" x14ac:dyDescent="0.2">
      <c r="A14" s="43" t="s">
        <v>87</v>
      </c>
      <c r="B14" s="44" t="s">
        <v>88</v>
      </c>
      <c r="C14" s="46">
        <f>C15</f>
        <v>353000</v>
      </c>
      <c r="D14" s="46">
        <f>D15</f>
        <v>369000</v>
      </c>
      <c r="E14" s="46">
        <f>E15</f>
        <v>385000</v>
      </c>
    </row>
    <row r="15" spans="1:5" ht="72.75" customHeight="1" x14ac:dyDescent="0.2">
      <c r="A15" s="43" t="s">
        <v>89</v>
      </c>
      <c r="B15" s="44" t="s">
        <v>90</v>
      </c>
      <c r="C15" s="46">
        <f>C16</f>
        <v>353000</v>
      </c>
      <c r="D15" s="46">
        <f>D16</f>
        <v>369000</v>
      </c>
      <c r="E15" s="46">
        <f>E16</f>
        <v>385000</v>
      </c>
    </row>
    <row r="16" spans="1:5" ht="81.75" customHeight="1" x14ac:dyDescent="0.2">
      <c r="A16" s="43" t="s">
        <v>89</v>
      </c>
      <c r="B16" s="44" t="s">
        <v>91</v>
      </c>
      <c r="C16" s="46">
        <v>353000</v>
      </c>
      <c r="D16" s="46">
        <v>369000</v>
      </c>
      <c r="E16" s="47">
        <v>385000</v>
      </c>
    </row>
    <row r="17" spans="1:5" s="249" customFormat="1" ht="40.5" customHeight="1" x14ac:dyDescent="0.2">
      <c r="A17" s="250" t="s">
        <v>92</v>
      </c>
      <c r="B17" s="251" t="s">
        <v>93</v>
      </c>
      <c r="C17" s="45">
        <f>C18</f>
        <v>481000</v>
      </c>
      <c r="D17" s="45">
        <f>D18</f>
        <v>618100</v>
      </c>
      <c r="E17" s="45">
        <f>E18</f>
        <v>881500</v>
      </c>
    </row>
    <row r="18" spans="1:5" ht="36" customHeight="1" x14ac:dyDescent="0.2">
      <c r="A18" s="43" t="s">
        <v>94</v>
      </c>
      <c r="B18" s="44" t="s">
        <v>95</v>
      </c>
      <c r="C18" s="46">
        <f>C20+C22+C24+C26</f>
        <v>481000</v>
      </c>
      <c r="D18" s="46">
        <f>D20+D22+D24+D26</f>
        <v>618100</v>
      </c>
      <c r="E18" s="46">
        <f>E20+E22+E24+E26</f>
        <v>881500</v>
      </c>
    </row>
    <row r="19" spans="1:5" ht="73.5" customHeight="1" x14ac:dyDescent="0.2">
      <c r="A19" s="43" t="s">
        <v>250</v>
      </c>
      <c r="B19" s="44" t="s">
        <v>242</v>
      </c>
      <c r="C19" s="46">
        <f>C20</f>
        <v>174400</v>
      </c>
      <c r="D19" s="46">
        <v>234300</v>
      </c>
      <c r="E19" s="47">
        <v>333500</v>
      </c>
    </row>
    <row r="20" spans="1:5" ht="119.25" customHeight="1" x14ac:dyDescent="0.2">
      <c r="A20" s="43" t="s">
        <v>251</v>
      </c>
      <c r="B20" s="44" t="s">
        <v>241</v>
      </c>
      <c r="C20" s="46">
        <v>174400</v>
      </c>
      <c r="D20" s="46">
        <v>234300</v>
      </c>
      <c r="E20" s="47">
        <v>333500</v>
      </c>
    </row>
    <row r="21" spans="1:5" ht="87.75" customHeight="1" x14ac:dyDescent="0.2">
      <c r="A21" s="43" t="s">
        <v>252</v>
      </c>
      <c r="B21" s="44" t="s">
        <v>243</v>
      </c>
      <c r="C21" s="46">
        <f>C22</f>
        <v>1200</v>
      </c>
      <c r="D21" s="46">
        <v>1500</v>
      </c>
      <c r="E21" s="47">
        <v>2100</v>
      </c>
    </row>
    <row r="22" spans="1:5" ht="105" customHeight="1" x14ac:dyDescent="0.2">
      <c r="A22" s="43" t="s">
        <v>253</v>
      </c>
      <c r="B22" s="44" t="s">
        <v>240</v>
      </c>
      <c r="C22" s="46">
        <v>1200</v>
      </c>
      <c r="D22" s="46">
        <v>1500</v>
      </c>
      <c r="E22" s="47">
        <v>2100</v>
      </c>
    </row>
    <row r="23" spans="1:5" ht="60" customHeight="1" x14ac:dyDescent="0.2">
      <c r="A23" s="43" t="s">
        <v>254</v>
      </c>
      <c r="B23" s="44" t="s">
        <v>244</v>
      </c>
      <c r="C23" s="46">
        <f>C24</f>
        <v>337800</v>
      </c>
      <c r="D23" s="46">
        <v>461200</v>
      </c>
      <c r="E23" s="47">
        <v>655700</v>
      </c>
    </row>
    <row r="24" spans="1:5" ht="84" customHeight="1" x14ac:dyDescent="0.2">
      <c r="A24" s="43" t="s">
        <v>255</v>
      </c>
      <c r="B24" s="44" t="s">
        <v>239</v>
      </c>
      <c r="C24" s="46">
        <v>337800</v>
      </c>
      <c r="D24" s="46">
        <v>461200</v>
      </c>
      <c r="E24" s="47">
        <v>655700</v>
      </c>
    </row>
    <row r="25" spans="1:5" ht="75" customHeight="1" x14ac:dyDescent="0.2">
      <c r="A25" s="43" t="s">
        <v>256</v>
      </c>
      <c r="B25" s="44" t="s">
        <v>245</v>
      </c>
      <c r="C25" s="46">
        <f>C26</f>
        <v>-32400</v>
      </c>
      <c r="D25" s="46">
        <v>-78900</v>
      </c>
      <c r="E25" s="47">
        <v>-109800</v>
      </c>
    </row>
    <row r="26" spans="1:5" ht="106.5" customHeight="1" x14ac:dyDescent="0.2">
      <c r="A26" s="43" t="s">
        <v>257</v>
      </c>
      <c r="B26" s="44" t="s">
        <v>238</v>
      </c>
      <c r="C26" s="46">
        <v>-32400</v>
      </c>
      <c r="D26" s="46">
        <v>-78900</v>
      </c>
      <c r="E26" s="47">
        <v>-109800</v>
      </c>
    </row>
    <row r="27" spans="1:5" s="249" customFormat="1" ht="17.25" customHeight="1" x14ac:dyDescent="0.2">
      <c r="A27" s="206" t="s">
        <v>96</v>
      </c>
      <c r="B27" s="248" t="s">
        <v>97</v>
      </c>
      <c r="C27" s="45">
        <f>C28+C30</f>
        <v>36000</v>
      </c>
      <c r="D27" s="45">
        <f>D28+D30</f>
        <v>37500</v>
      </c>
      <c r="E27" s="45">
        <f>E28+E30</f>
        <v>39000</v>
      </c>
    </row>
    <row r="28" spans="1:5" ht="27" customHeight="1" x14ac:dyDescent="0.2">
      <c r="A28" s="43" t="s">
        <v>146</v>
      </c>
      <c r="B28" s="44" t="s">
        <v>148</v>
      </c>
      <c r="C28" s="46">
        <f>C29</f>
        <v>4000</v>
      </c>
      <c r="D28" s="46">
        <f>D29</f>
        <v>4000</v>
      </c>
      <c r="E28" s="46">
        <f>E29</f>
        <v>4000</v>
      </c>
    </row>
    <row r="29" spans="1:5" ht="37.5" customHeight="1" x14ac:dyDescent="0.2">
      <c r="A29" s="43" t="s">
        <v>147</v>
      </c>
      <c r="B29" s="44" t="s">
        <v>232</v>
      </c>
      <c r="C29" s="46">
        <v>4000</v>
      </c>
      <c r="D29" s="46">
        <v>4000</v>
      </c>
      <c r="E29" s="46">
        <v>4000</v>
      </c>
    </row>
    <row r="30" spans="1:5" ht="21" customHeight="1" x14ac:dyDescent="0.2">
      <c r="A30" s="43" t="s">
        <v>98</v>
      </c>
      <c r="B30" s="44" t="s">
        <v>99</v>
      </c>
      <c r="C30" s="46">
        <f t="shared" ref="C30:E31" si="0">C31</f>
        <v>32000</v>
      </c>
      <c r="D30" s="46">
        <f t="shared" si="0"/>
        <v>33500</v>
      </c>
      <c r="E30" s="46">
        <f t="shared" si="0"/>
        <v>35000</v>
      </c>
    </row>
    <row r="31" spans="1:5" ht="26.25" customHeight="1" x14ac:dyDescent="0.2">
      <c r="A31" s="43" t="s">
        <v>98</v>
      </c>
      <c r="B31" s="44" t="s">
        <v>100</v>
      </c>
      <c r="C31" s="46">
        <f t="shared" si="0"/>
        <v>32000</v>
      </c>
      <c r="D31" s="46">
        <f t="shared" si="0"/>
        <v>33500</v>
      </c>
      <c r="E31" s="46">
        <f t="shared" si="0"/>
        <v>35000</v>
      </c>
    </row>
    <row r="32" spans="1:5" ht="23.25" customHeight="1" x14ac:dyDescent="0.2">
      <c r="A32" s="43" t="s">
        <v>101</v>
      </c>
      <c r="B32" s="44" t="s">
        <v>102</v>
      </c>
      <c r="C32" s="46">
        <v>32000</v>
      </c>
      <c r="D32" s="46">
        <v>33500</v>
      </c>
      <c r="E32" s="47">
        <v>35000</v>
      </c>
    </row>
    <row r="33" spans="1:5" s="249" customFormat="1" ht="15" customHeight="1" x14ac:dyDescent="0.2">
      <c r="A33" s="206" t="s">
        <v>103</v>
      </c>
      <c r="B33" s="248" t="s">
        <v>104</v>
      </c>
      <c r="C33" s="45">
        <f>C35+C37</f>
        <v>647000</v>
      </c>
      <c r="D33" s="45">
        <f>D35+D37</f>
        <v>647000</v>
      </c>
      <c r="E33" s="45">
        <f>E35+E37</f>
        <v>647000</v>
      </c>
    </row>
    <row r="34" spans="1:5" ht="18" customHeight="1" x14ac:dyDescent="0.2">
      <c r="A34" s="43" t="s">
        <v>105</v>
      </c>
      <c r="B34" s="44" t="s">
        <v>106</v>
      </c>
      <c r="C34" s="46">
        <f t="shared" ref="C34:E35" si="1">C35</f>
        <v>52000</v>
      </c>
      <c r="D34" s="46">
        <f t="shared" si="1"/>
        <v>52000</v>
      </c>
      <c r="E34" s="46">
        <f t="shared" si="1"/>
        <v>52000</v>
      </c>
    </row>
    <row r="35" spans="1:5" ht="48.75" customHeight="1" x14ac:dyDescent="0.2">
      <c r="A35" s="43" t="s">
        <v>107</v>
      </c>
      <c r="B35" s="44" t="s">
        <v>108</v>
      </c>
      <c r="C35" s="46">
        <f t="shared" si="1"/>
        <v>52000</v>
      </c>
      <c r="D35" s="46">
        <f t="shared" si="1"/>
        <v>52000</v>
      </c>
      <c r="E35" s="46">
        <f t="shared" si="1"/>
        <v>52000</v>
      </c>
    </row>
    <row r="36" spans="1:5" ht="47.25" customHeight="1" x14ac:dyDescent="0.2">
      <c r="A36" s="43" t="s">
        <v>109</v>
      </c>
      <c r="B36" s="44" t="s">
        <v>110</v>
      </c>
      <c r="C36" s="46">
        <v>52000</v>
      </c>
      <c r="D36" s="46">
        <v>52000</v>
      </c>
      <c r="E36" s="47">
        <v>52000</v>
      </c>
    </row>
    <row r="37" spans="1:5" ht="15" customHeight="1" x14ac:dyDescent="0.2">
      <c r="A37" s="43" t="s">
        <v>111</v>
      </c>
      <c r="B37" s="44" t="s">
        <v>112</v>
      </c>
      <c r="C37" s="46">
        <f>C38+C41</f>
        <v>595000</v>
      </c>
      <c r="D37" s="46">
        <f>D38+D41</f>
        <v>595000</v>
      </c>
      <c r="E37" s="46">
        <f>E38+E41</f>
        <v>595000</v>
      </c>
    </row>
    <row r="38" spans="1:5" ht="13.5" customHeight="1" x14ac:dyDescent="0.2">
      <c r="A38" s="43" t="s">
        <v>113</v>
      </c>
      <c r="B38" s="44" t="s">
        <v>114</v>
      </c>
      <c r="C38" s="46">
        <f>C39</f>
        <v>44000</v>
      </c>
      <c r="D38" s="46">
        <f>D40</f>
        <v>44000</v>
      </c>
      <c r="E38" s="46">
        <f>E39</f>
        <v>44000</v>
      </c>
    </row>
    <row r="39" spans="1:5" ht="45.75" customHeight="1" x14ac:dyDescent="0.2">
      <c r="A39" s="43" t="s">
        <v>115</v>
      </c>
      <c r="B39" s="44" t="s">
        <v>116</v>
      </c>
      <c r="C39" s="46">
        <f>C40</f>
        <v>44000</v>
      </c>
      <c r="D39" s="46">
        <f>D40</f>
        <v>44000</v>
      </c>
      <c r="E39" s="46">
        <f>E40</f>
        <v>44000</v>
      </c>
    </row>
    <row r="40" spans="1:5" ht="66" customHeight="1" x14ac:dyDescent="0.2">
      <c r="A40" s="43" t="s">
        <v>117</v>
      </c>
      <c r="B40" s="44" t="s">
        <v>118</v>
      </c>
      <c r="C40" s="46">
        <v>44000</v>
      </c>
      <c r="D40" s="46">
        <v>44000</v>
      </c>
      <c r="E40" s="46">
        <v>44000</v>
      </c>
    </row>
    <row r="41" spans="1:5" ht="13.5" customHeight="1" x14ac:dyDescent="0.2">
      <c r="A41" s="43" t="s">
        <v>119</v>
      </c>
      <c r="B41" s="44" t="s">
        <v>120</v>
      </c>
      <c r="C41" s="46">
        <f t="shared" ref="C41:E42" si="2">C42</f>
        <v>551000</v>
      </c>
      <c r="D41" s="46">
        <f t="shared" si="2"/>
        <v>551000</v>
      </c>
      <c r="E41" s="46">
        <f t="shared" si="2"/>
        <v>551000</v>
      </c>
    </row>
    <row r="42" spans="1:5" ht="45" customHeight="1" x14ac:dyDescent="0.2">
      <c r="A42" s="43" t="s">
        <v>121</v>
      </c>
      <c r="B42" s="44" t="s">
        <v>122</v>
      </c>
      <c r="C42" s="46">
        <f t="shared" si="2"/>
        <v>551000</v>
      </c>
      <c r="D42" s="46">
        <f t="shared" si="2"/>
        <v>551000</v>
      </c>
      <c r="E42" s="46">
        <f t="shared" si="2"/>
        <v>551000</v>
      </c>
    </row>
    <row r="43" spans="1:5" ht="63.75" customHeight="1" x14ac:dyDescent="0.2">
      <c r="A43" s="43" t="s">
        <v>123</v>
      </c>
      <c r="B43" s="44" t="s">
        <v>124</v>
      </c>
      <c r="C43" s="46">
        <v>551000</v>
      </c>
      <c r="D43" s="46">
        <v>551000</v>
      </c>
      <c r="E43" s="46">
        <v>551000</v>
      </c>
    </row>
    <row r="44" spans="1:5" ht="29.25" customHeight="1" x14ac:dyDescent="0.2">
      <c r="A44" s="43" t="s">
        <v>271</v>
      </c>
      <c r="B44" s="44" t="s">
        <v>270</v>
      </c>
      <c r="C44" s="46">
        <f t="shared" ref="C44:E46" si="3">C45</f>
        <v>600000</v>
      </c>
      <c r="D44" s="46">
        <f t="shared" si="3"/>
        <v>0</v>
      </c>
      <c r="E44" s="46">
        <f t="shared" si="3"/>
        <v>0</v>
      </c>
    </row>
    <row r="45" spans="1:5" ht="28.5" customHeight="1" x14ac:dyDescent="0.2">
      <c r="A45" s="43" t="s">
        <v>269</v>
      </c>
      <c r="B45" s="44" t="s">
        <v>268</v>
      </c>
      <c r="C45" s="46">
        <f t="shared" si="3"/>
        <v>600000</v>
      </c>
      <c r="D45" s="46">
        <f t="shared" si="3"/>
        <v>0</v>
      </c>
      <c r="E45" s="46">
        <f t="shared" si="3"/>
        <v>0</v>
      </c>
    </row>
    <row r="46" spans="1:5" ht="53.25" customHeight="1" x14ac:dyDescent="0.2">
      <c r="A46" s="43" t="s">
        <v>267</v>
      </c>
      <c r="B46" s="44" t="s">
        <v>266</v>
      </c>
      <c r="C46" s="46">
        <f t="shared" si="3"/>
        <v>600000</v>
      </c>
      <c r="D46" s="46">
        <f t="shared" si="3"/>
        <v>0</v>
      </c>
      <c r="E46" s="46">
        <f t="shared" si="3"/>
        <v>0</v>
      </c>
    </row>
    <row r="47" spans="1:5" ht="50.25" customHeight="1" x14ac:dyDescent="0.2">
      <c r="A47" s="43" t="s">
        <v>265</v>
      </c>
      <c r="B47" s="275">
        <v>1.24114060251E+17</v>
      </c>
      <c r="C47" s="46">
        <v>600000</v>
      </c>
      <c r="D47" s="46">
        <v>0</v>
      </c>
      <c r="E47" s="46">
        <v>0</v>
      </c>
    </row>
    <row r="48" spans="1:5" s="249" customFormat="1" ht="17.25" customHeight="1" x14ac:dyDescent="0.2">
      <c r="A48" s="206" t="s">
        <v>125</v>
      </c>
      <c r="B48" s="248" t="s">
        <v>126</v>
      </c>
      <c r="C48" s="45">
        <f>C49</f>
        <v>2709900</v>
      </c>
      <c r="D48" s="45">
        <f>D49</f>
        <v>2192900</v>
      </c>
      <c r="E48" s="45">
        <f>E49</f>
        <v>2099900</v>
      </c>
    </row>
    <row r="49" spans="1:5" ht="33.75" customHeight="1" x14ac:dyDescent="0.2">
      <c r="A49" s="43" t="s">
        <v>127</v>
      </c>
      <c r="B49" s="44" t="s">
        <v>128</v>
      </c>
      <c r="C49" s="46">
        <f>C50+C55</f>
        <v>2709900</v>
      </c>
      <c r="D49" s="46">
        <f>D50</f>
        <v>2192900</v>
      </c>
      <c r="E49" s="46">
        <f>E50</f>
        <v>2099900</v>
      </c>
    </row>
    <row r="50" spans="1:5" ht="23.25" customHeight="1" x14ac:dyDescent="0.2">
      <c r="A50" s="43" t="s">
        <v>129</v>
      </c>
      <c r="B50" s="44" t="s">
        <v>214</v>
      </c>
      <c r="C50" s="48">
        <f>C51+C53</f>
        <v>2620000</v>
      </c>
      <c r="D50" s="46">
        <f>D51+D55</f>
        <v>2192900</v>
      </c>
      <c r="E50" s="46">
        <f>E51+E55</f>
        <v>2099900</v>
      </c>
    </row>
    <row r="51" spans="1:5" ht="22.5" customHeight="1" x14ac:dyDescent="0.2">
      <c r="A51" s="43" t="s">
        <v>130</v>
      </c>
      <c r="B51" s="44" t="s">
        <v>215</v>
      </c>
      <c r="C51" s="48">
        <f>C52</f>
        <v>2170000</v>
      </c>
      <c r="D51" s="46">
        <f>D52+D53</f>
        <v>2103000</v>
      </c>
      <c r="E51" s="46">
        <f>E52+E53</f>
        <v>2010000</v>
      </c>
    </row>
    <row r="52" spans="1:5" ht="25.5" customHeight="1" x14ac:dyDescent="0.2">
      <c r="A52" s="43" t="s">
        <v>131</v>
      </c>
      <c r="B52" s="44" t="s">
        <v>216</v>
      </c>
      <c r="C52" s="48">
        <v>2170000</v>
      </c>
      <c r="D52" s="46">
        <v>2103000</v>
      </c>
      <c r="E52" s="47">
        <v>2010000</v>
      </c>
    </row>
    <row r="53" spans="1:5" ht="36" customHeight="1" x14ac:dyDescent="0.2">
      <c r="A53" s="43" t="s">
        <v>132</v>
      </c>
      <c r="B53" s="44" t="s">
        <v>217</v>
      </c>
      <c r="C53" s="48">
        <f>C54</f>
        <v>450000</v>
      </c>
      <c r="D53" s="46">
        <f>D54</f>
        <v>0</v>
      </c>
      <c r="E53" s="46">
        <f>E54</f>
        <v>0</v>
      </c>
    </row>
    <row r="54" spans="1:5" ht="44.25" customHeight="1" x14ac:dyDescent="0.2">
      <c r="A54" s="43" t="s">
        <v>133</v>
      </c>
      <c r="B54" s="44" t="s">
        <v>218</v>
      </c>
      <c r="C54" s="48">
        <v>450000</v>
      </c>
      <c r="D54" s="46">
        <v>0</v>
      </c>
      <c r="E54" s="46">
        <v>0</v>
      </c>
    </row>
    <row r="55" spans="1:5" ht="23.25" customHeight="1" x14ac:dyDescent="0.2">
      <c r="A55" s="43" t="s">
        <v>134</v>
      </c>
      <c r="B55" s="44" t="s">
        <v>219</v>
      </c>
      <c r="C55" s="46">
        <f>C56+C58</f>
        <v>89900</v>
      </c>
      <c r="D55" s="46">
        <v>89900</v>
      </c>
      <c r="E55" s="46">
        <f>E58</f>
        <v>89900</v>
      </c>
    </row>
    <row r="56" spans="1:5" ht="24.75" customHeight="1" x14ac:dyDescent="0.2">
      <c r="A56" s="43" t="s">
        <v>135</v>
      </c>
      <c r="B56" s="44" t="s">
        <v>220</v>
      </c>
      <c r="C56" s="46">
        <v>0</v>
      </c>
      <c r="D56" s="46">
        <v>0</v>
      </c>
      <c r="E56" s="46">
        <v>0</v>
      </c>
    </row>
    <row r="57" spans="1:5" ht="33.75" customHeight="1" x14ac:dyDescent="0.2">
      <c r="A57" s="43" t="s">
        <v>136</v>
      </c>
      <c r="B57" s="44" t="s">
        <v>221</v>
      </c>
      <c r="C57" s="46">
        <v>0</v>
      </c>
      <c r="D57" s="46">
        <v>0</v>
      </c>
      <c r="E57" s="46">
        <v>0</v>
      </c>
    </row>
    <row r="58" spans="1:5" ht="36" customHeight="1" x14ac:dyDescent="0.2">
      <c r="A58" s="43" t="s">
        <v>137</v>
      </c>
      <c r="B58" s="44" t="s">
        <v>222</v>
      </c>
      <c r="C58" s="46">
        <v>89900</v>
      </c>
      <c r="D58" s="46">
        <v>89900</v>
      </c>
      <c r="E58" s="46">
        <f>E59</f>
        <v>89900</v>
      </c>
    </row>
    <row r="59" spans="1:5" ht="42" customHeight="1" x14ac:dyDescent="0.2">
      <c r="A59" s="43" t="s">
        <v>138</v>
      </c>
      <c r="B59" s="44" t="s">
        <v>223</v>
      </c>
      <c r="C59" s="46">
        <v>89900</v>
      </c>
      <c r="D59" s="46">
        <v>89900</v>
      </c>
      <c r="E59" s="47">
        <v>89900</v>
      </c>
    </row>
    <row r="60" spans="1:5" ht="17.25" customHeight="1" x14ac:dyDescent="0.2">
      <c r="A60" s="43" t="s">
        <v>139</v>
      </c>
      <c r="B60" s="44" t="s">
        <v>224</v>
      </c>
      <c r="C60" s="46">
        <f>C61</f>
        <v>0</v>
      </c>
      <c r="D60" s="46">
        <v>0</v>
      </c>
      <c r="E60" s="46">
        <v>0</v>
      </c>
    </row>
    <row r="61" spans="1:5" ht="22.5" customHeight="1" x14ac:dyDescent="0.2">
      <c r="A61" s="43" t="s">
        <v>140</v>
      </c>
      <c r="B61" s="44" t="s">
        <v>225</v>
      </c>
      <c r="C61" s="46">
        <f>C62</f>
        <v>0</v>
      </c>
      <c r="D61" s="46">
        <v>0</v>
      </c>
      <c r="E61" s="46">
        <v>0</v>
      </c>
    </row>
    <row r="62" spans="1:5" ht="33" customHeight="1" x14ac:dyDescent="0.2">
      <c r="A62" s="43" t="s">
        <v>141</v>
      </c>
      <c r="B62" s="44" t="s">
        <v>226</v>
      </c>
      <c r="C62" s="46">
        <v>0</v>
      </c>
      <c r="D62" s="46">
        <v>0</v>
      </c>
      <c r="E62" s="47">
        <v>0</v>
      </c>
    </row>
  </sheetData>
  <mergeCells count="1">
    <mergeCell ref="A6:E6"/>
  </mergeCells>
  <phoneticPr fontId="9" type="noConversion"/>
  <pageMargins left="0.82677165354330717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7" zoomScale="70" zoomScaleNormal="70" workbookViewId="0">
      <selection activeCell="F5" sqref="F5"/>
    </sheetView>
  </sheetViews>
  <sheetFormatPr defaultRowHeight="12.75" x14ac:dyDescent="0.2"/>
  <cols>
    <col min="1" max="1" width="11.140625" customWidth="1"/>
    <col min="2" max="2" width="72.140625" customWidth="1"/>
    <col min="3" max="3" width="19.28515625" customWidth="1"/>
    <col min="4" max="4" width="16" hidden="1" customWidth="1"/>
    <col min="5" max="5" width="15.85546875" hidden="1" customWidth="1"/>
    <col min="6" max="7" width="17.7109375" customWidth="1"/>
  </cols>
  <sheetData>
    <row r="1" spans="1:7" ht="18.75" x14ac:dyDescent="0.3">
      <c r="B1" s="1" t="s">
        <v>23</v>
      </c>
      <c r="C1" s="1" t="s">
        <v>235</v>
      </c>
      <c r="D1" s="1"/>
      <c r="E1" s="1"/>
    </row>
    <row r="2" spans="1:7" ht="18.75" x14ac:dyDescent="0.3">
      <c r="B2" s="1" t="s">
        <v>24</v>
      </c>
      <c r="C2" s="1" t="s">
        <v>279</v>
      </c>
      <c r="D2" s="1"/>
      <c r="E2" s="1"/>
    </row>
    <row r="3" spans="1:7" ht="18.75" x14ac:dyDescent="0.3">
      <c r="B3" s="1"/>
      <c r="C3" s="1" t="s">
        <v>72</v>
      </c>
      <c r="D3" s="1"/>
      <c r="E3" s="1"/>
    </row>
    <row r="4" spans="1:7" ht="43.5" customHeight="1" x14ac:dyDescent="0.3">
      <c r="A4" s="276" t="s">
        <v>145</v>
      </c>
      <c r="B4" s="277"/>
      <c r="C4" s="277"/>
      <c r="D4" s="277"/>
      <c r="E4" s="277"/>
    </row>
    <row r="5" spans="1:7" ht="37.5" customHeight="1" x14ac:dyDescent="0.2">
      <c r="A5" s="282" t="s">
        <v>71</v>
      </c>
      <c r="B5" s="282"/>
      <c r="C5" s="282"/>
      <c r="D5" s="282"/>
      <c r="E5" s="282"/>
      <c r="G5" t="s">
        <v>230</v>
      </c>
    </row>
    <row r="6" spans="1:7" ht="18.75" x14ac:dyDescent="0.3">
      <c r="A6" s="14" t="s">
        <v>65</v>
      </c>
      <c r="B6" s="15" t="s">
        <v>66</v>
      </c>
      <c r="C6" s="5" t="s">
        <v>142</v>
      </c>
      <c r="D6" s="5" t="s">
        <v>69</v>
      </c>
      <c r="E6" s="5" t="s">
        <v>70</v>
      </c>
      <c r="F6" s="208" t="s">
        <v>143</v>
      </c>
      <c r="G6" s="209" t="s">
        <v>144</v>
      </c>
    </row>
    <row r="7" spans="1:7" ht="18.75" x14ac:dyDescent="0.3">
      <c r="A7" s="16" t="s">
        <v>25</v>
      </c>
      <c r="B7" s="17" t="s">
        <v>26</v>
      </c>
      <c r="C7" s="252">
        <f>C8+C10+C11+C15</f>
        <v>2076402.86</v>
      </c>
      <c r="D7" s="252" t="e">
        <f>D8+D9+D10+D11+#REF!</f>
        <v>#REF!</v>
      </c>
      <c r="E7" s="252" t="e">
        <f>E8+E9+E10+E11+#REF!</f>
        <v>#REF!</v>
      </c>
      <c r="F7" s="253">
        <f>F8+F10+F11</f>
        <v>1663084</v>
      </c>
      <c r="G7" s="253">
        <f>G8+G10+G11</f>
        <v>1663084</v>
      </c>
    </row>
    <row r="8" spans="1:7" ht="45.75" customHeight="1" x14ac:dyDescent="0.3">
      <c r="A8" s="18" t="s">
        <v>27</v>
      </c>
      <c r="B8" s="19" t="s">
        <v>28</v>
      </c>
      <c r="C8" s="254">
        <v>553000</v>
      </c>
      <c r="D8" s="254"/>
      <c r="E8" s="254"/>
      <c r="F8" s="254">
        <v>497000</v>
      </c>
      <c r="G8" s="255">
        <v>497000</v>
      </c>
    </row>
    <row r="9" spans="1:7" ht="56.25" x14ac:dyDescent="0.3">
      <c r="A9" s="18" t="s">
        <v>57</v>
      </c>
      <c r="B9" s="19" t="s">
        <v>56</v>
      </c>
      <c r="C9" s="256"/>
      <c r="D9" s="256"/>
      <c r="E9" s="256"/>
      <c r="F9" s="254"/>
      <c r="G9" s="255"/>
    </row>
    <row r="10" spans="1:7" ht="80.25" customHeight="1" x14ac:dyDescent="0.3">
      <c r="A10" s="18" t="s">
        <v>29</v>
      </c>
      <c r="B10" s="19" t="s">
        <v>30</v>
      </c>
      <c r="C10" s="254">
        <v>1508937.86</v>
      </c>
      <c r="D10" s="254"/>
      <c r="E10" s="254"/>
      <c r="F10" s="254">
        <v>1152300</v>
      </c>
      <c r="G10" s="255">
        <v>1152300</v>
      </c>
    </row>
    <row r="11" spans="1:7" ht="64.5" customHeight="1" x14ac:dyDescent="0.3">
      <c r="A11" s="18" t="s">
        <v>209</v>
      </c>
      <c r="B11" s="19" t="s">
        <v>246</v>
      </c>
      <c r="C11" s="254">
        <v>13784</v>
      </c>
      <c r="D11" s="256"/>
      <c r="E11" s="256"/>
      <c r="F11" s="254">
        <v>13784</v>
      </c>
      <c r="G11" s="254">
        <v>13784</v>
      </c>
    </row>
    <row r="12" spans="1:7" ht="18.75" hidden="1" x14ac:dyDescent="0.3">
      <c r="A12" s="18" t="s">
        <v>58</v>
      </c>
      <c r="B12" s="20" t="s">
        <v>31</v>
      </c>
      <c r="C12" s="254"/>
      <c r="D12" s="254"/>
      <c r="E12" s="254"/>
      <c r="F12" s="257"/>
      <c r="G12" s="258"/>
    </row>
    <row r="13" spans="1:7" ht="18.75" hidden="1" x14ac:dyDescent="0.3">
      <c r="A13" s="16" t="s">
        <v>32</v>
      </c>
      <c r="B13" s="17" t="s">
        <v>33</v>
      </c>
      <c r="C13" s="253"/>
      <c r="D13" s="253"/>
      <c r="E13" s="253"/>
      <c r="F13" s="257"/>
      <c r="G13" s="258"/>
    </row>
    <row r="14" spans="1:7" ht="18.75" hidden="1" x14ac:dyDescent="0.3">
      <c r="A14" s="18" t="s">
        <v>34</v>
      </c>
      <c r="B14" s="20" t="s">
        <v>35</v>
      </c>
      <c r="C14" s="254"/>
      <c r="D14" s="259"/>
      <c r="E14" s="259"/>
      <c r="F14" s="257"/>
      <c r="G14" s="258"/>
    </row>
    <row r="15" spans="1:7" ht="18.75" x14ac:dyDescent="0.3">
      <c r="A15" s="18" t="s">
        <v>58</v>
      </c>
      <c r="B15" s="19" t="s">
        <v>31</v>
      </c>
      <c r="C15" s="254">
        <v>681</v>
      </c>
      <c r="D15" s="256"/>
      <c r="E15" s="256"/>
      <c r="F15" s="257">
        <v>0</v>
      </c>
      <c r="G15" s="258">
        <v>0</v>
      </c>
    </row>
    <row r="16" spans="1:7" s="32" customFormat="1" ht="18.75" x14ac:dyDescent="0.3">
      <c r="A16" s="31" t="s">
        <v>32</v>
      </c>
      <c r="B16" s="22" t="s">
        <v>33</v>
      </c>
      <c r="C16" s="253">
        <f>C17</f>
        <v>89900</v>
      </c>
      <c r="D16" s="252">
        <f>D17</f>
        <v>0</v>
      </c>
      <c r="E16" s="252">
        <f>E17</f>
        <v>0</v>
      </c>
      <c r="F16" s="253">
        <f>F17</f>
        <v>89900</v>
      </c>
      <c r="G16" s="260">
        <f>G17</f>
        <v>89900</v>
      </c>
    </row>
    <row r="17" spans="1:7" s="29" customFormat="1" ht="18.75" x14ac:dyDescent="0.3">
      <c r="A17" s="18" t="s">
        <v>34</v>
      </c>
      <c r="B17" s="30" t="s">
        <v>35</v>
      </c>
      <c r="C17" s="254">
        <v>89900</v>
      </c>
      <c r="D17" s="254"/>
      <c r="E17" s="254"/>
      <c r="F17" s="254">
        <v>89900</v>
      </c>
      <c r="G17" s="255">
        <v>89900</v>
      </c>
    </row>
    <row r="18" spans="1:7" ht="37.5" x14ac:dyDescent="0.3">
      <c r="A18" s="16" t="s">
        <v>36</v>
      </c>
      <c r="B18" s="21" t="s">
        <v>37</v>
      </c>
      <c r="C18" s="261">
        <f>C19+C20</f>
        <v>152086.31</v>
      </c>
      <c r="D18" s="261" t="e">
        <f>#REF!+D19</f>
        <v>#REF!</v>
      </c>
      <c r="E18" s="261" t="e">
        <f>#REF!+E19</f>
        <v>#REF!</v>
      </c>
      <c r="F18" s="253">
        <f>F19+F20</f>
        <v>55000</v>
      </c>
      <c r="G18" s="260">
        <f>G19+G20</f>
        <v>55000</v>
      </c>
    </row>
    <row r="19" spans="1:7" ht="18.75" x14ac:dyDescent="0.3">
      <c r="A19" s="18" t="s">
        <v>38</v>
      </c>
      <c r="B19" s="20" t="s">
        <v>39</v>
      </c>
      <c r="C19" s="262">
        <v>146086.31</v>
      </c>
      <c r="D19" s="262"/>
      <c r="E19" s="262"/>
      <c r="F19" s="254">
        <v>35000</v>
      </c>
      <c r="G19" s="255">
        <v>35000</v>
      </c>
    </row>
    <row r="20" spans="1:7" ht="37.5" x14ac:dyDescent="0.3">
      <c r="A20" s="18" t="s">
        <v>227</v>
      </c>
      <c r="B20" s="20" t="s">
        <v>228</v>
      </c>
      <c r="C20" s="262">
        <v>6000</v>
      </c>
      <c r="D20" s="262"/>
      <c r="E20" s="262"/>
      <c r="F20" s="254">
        <v>20000</v>
      </c>
      <c r="G20" s="255">
        <v>20000</v>
      </c>
    </row>
    <row r="21" spans="1:7" ht="18.75" x14ac:dyDescent="0.3">
      <c r="A21" s="16" t="s">
        <v>61</v>
      </c>
      <c r="B21" s="17" t="s">
        <v>59</v>
      </c>
      <c r="C21" s="261">
        <f>C22+C23</f>
        <v>571287.15</v>
      </c>
      <c r="D21" s="261">
        <f>D22+D23</f>
        <v>0</v>
      </c>
      <c r="E21" s="261">
        <f>E22+E23</f>
        <v>0</v>
      </c>
      <c r="F21" s="253">
        <f>F22</f>
        <v>618100</v>
      </c>
      <c r="G21" s="260">
        <f>G22</f>
        <v>881500</v>
      </c>
    </row>
    <row r="22" spans="1:7" s="28" customFormat="1" ht="18.75" x14ac:dyDescent="0.3">
      <c r="A22" s="26" t="s">
        <v>64</v>
      </c>
      <c r="B22" s="27" t="s">
        <v>73</v>
      </c>
      <c r="C22" s="263">
        <v>571287.15</v>
      </c>
      <c r="D22" s="263"/>
      <c r="E22" s="263"/>
      <c r="F22" s="254">
        <v>618100</v>
      </c>
      <c r="G22" s="255">
        <v>881500</v>
      </c>
    </row>
    <row r="23" spans="1:7" ht="18.75" x14ac:dyDescent="0.3">
      <c r="A23" s="26" t="s">
        <v>62</v>
      </c>
      <c r="B23" s="27" t="s">
        <v>60</v>
      </c>
      <c r="C23" s="262"/>
      <c r="D23" s="262"/>
      <c r="E23" s="262"/>
      <c r="F23" s="254"/>
      <c r="G23" s="255"/>
    </row>
    <row r="24" spans="1:7" ht="18.75" x14ac:dyDescent="0.3">
      <c r="A24" s="16" t="s">
        <v>40</v>
      </c>
      <c r="B24" s="17" t="s">
        <v>41</v>
      </c>
      <c r="C24" s="261">
        <f>C25</f>
        <v>289745.90000000002</v>
      </c>
      <c r="D24" s="261">
        <f>D25</f>
        <v>0</v>
      </c>
      <c r="E24" s="261">
        <f>E25</f>
        <v>0</v>
      </c>
      <c r="F24" s="253">
        <f>F25</f>
        <v>158016</v>
      </c>
      <c r="G24" s="260">
        <f>G25</f>
        <v>282516</v>
      </c>
    </row>
    <row r="25" spans="1:7" ht="18.75" x14ac:dyDescent="0.3">
      <c r="A25" s="26" t="s">
        <v>42</v>
      </c>
      <c r="B25" s="27" t="s">
        <v>43</v>
      </c>
      <c r="C25" s="264">
        <v>289745.90000000002</v>
      </c>
      <c r="D25" s="264"/>
      <c r="E25" s="264"/>
      <c r="F25" s="257">
        <v>158016</v>
      </c>
      <c r="G25" s="258">
        <v>282516</v>
      </c>
    </row>
    <row r="26" spans="1:7" ht="18.75" x14ac:dyDescent="0.3">
      <c r="A26" s="16" t="s">
        <v>44</v>
      </c>
      <c r="B26" s="22" t="s">
        <v>211</v>
      </c>
      <c r="C26" s="261">
        <f>C27</f>
        <v>1937764.93</v>
      </c>
      <c r="D26" s="261">
        <f>D27</f>
        <v>0</v>
      </c>
      <c r="E26" s="261">
        <f>E27</f>
        <v>0</v>
      </c>
      <c r="F26" s="253">
        <f>F27</f>
        <v>1280400</v>
      </c>
      <c r="G26" s="253">
        <f>G27</f>
        <v>1080400</v>
      </c>
    </row>
    <row r="27" spans="1:7" ht="18.75" x14ac:dyDescent="0.3">
      <c r="A27" s="18" t="s">
        <v>45</v>
      </c>
      <c r="B27" s="20" t="s">
        <v>46</v>
      </c>
      <c r="C27" s="262">
        <v>1937764.93</v>
      </c>
      <c r="D27" s="262"/>
      <c r="E27" s="262"/>
      <c r="F27" s="254">
        <v>1280400</v>
      </c>
      <c r="G27" s="255">
        <v>1080400</v>
      </c>
    </row>
    <row r="28" spans="1:7" ht="18.75" x14ac:dyDescent="0.3">
      <c r="A28" s="16" t="s">
        <v>51</v>
      </c>
      <c r="B28" s="17" t="s">
        <v>52</v>
      </c>
      <c r="C28" s="261">
        <f>C29</f>
        <v>0</v>
      </c>
      <c r="D28" s="261">
        <f>D29</f>
        <v>0</v>
      </c>
      <c r="E28" s="261">
        <f>E29</f>
        <v>0</v>
      </c>
      <c r="F28" s="253">
        <v>0</v>
      </c>
      <c r="G28" s="260">
        <v>0</v>
      </c>
    </row>
    <row r="29" spans="1:7" ht="18.75" x14ac:dyDescent="0.3">
      <c r="A29" s="18" t="s">
        <v>53</v>
      </c>
      <c r="B29" s="20" t="s">
        <v>54</v>
      </c>
      <c r="C29" s="263">
        <v>0</v>
      </c>
      <c r="D29" s="263"/>
      <c r="E29" s="263"/>
      <c r="F29" s="257">
        <v>0</v>
      </c>
      <c r="G29" s="258">
        <v>0</v>
      </c>
    </row>
    <row r="30" spans="1:7" ht="18.75" x14ac:dyDescent="0.3">
      <c r="A30" s="16" t="s">
        <v>47</v>
      </c>
      <c r="B30" s="23" t="s">
        <v>48</v>
      </c>
      <c r="C30" s="261">
        <f>C31</f>
        <v>0</v>
      </c>
      <c r="D30" s="261">
        <f>D31</f>
        <v>0</v>
      </c>
      <c r="E30" s="261">
        <f>E31</f>
        <v>0</v>
      </c>
      <c r="F30" s="253">
        <v>0</v>
      </c>
      <c r="G30" s="260">
        <v>0</v>
      </c>
    </row>
    <row r="31" spans="1:7" ht="18.75" x14ac:dyDescent="0.3">
      <c r="A31" s="18" t="s">
        <v>49</v>
      </c>
      <c r="B31" s="24" t="s">
        <v>50</v>
      </c>
      <c r="C31" s="262"/>
      <c r="D31" s="262"/>
      <c r="E31" s="262"/>
      <c r="F31" s="254"/>
      <c r="G31" s="255"/>
    </row>
    <row r="32" spans="1:7" ht="18.75" x14ac:dyDescent="0.3">
      <c r="A32" s="25"/>
      <c r="B32" s="22" t="s">
        <v>55</v>
      </c>
      <c r="C32" s="265">
        <f>C7+C16+C18+C21+C26+C24</f>
        <v>5117187.1500000004</v>
      </c>
      <c r="D32" s="265" t="e">
        <f>D7+D14+D19+D24+#REF!+D26+D30+D28+D21+#REF!</f>
        <v>#REF!</v>
      </c>
      <c r="E32" s="265" t="e">
        <f>E7+E14+E19+E24+#REF!+E26+E30+E28+E21+#REF!</f>
        <v>#REF!</v>
      </c>
      <c r="F32" s="252">
        <f>F7+F16+F18+F21+F24+F26</f>
        <v>3864500</v>
      </c>
      <c r="G32" s="266">
        <f>G7+G16+G18+G21+G24+G26</f>
        <v>4052400</v>
      </c>
    </row>
  </sheetData>
  <mergeCells count="2">
    <mergeCell ref="A4:E4"/>
    <mergeCell ref="A5:E5"/>
  </mergeCells>
  <phoneticPr fontId="9" type="noConversion"/>
  <pageMargins left="0.78740157480314965" right="0" top="0.59055118110236227" bottom="0.19685039370078741" header="0" footer="0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K1" zoomScaleNormal="100" workbookViewId="0">
      <selection activeCell="T11" sqref="T11:U12"/>
    </sheetView>
  </sheetViews>
  <sheetFormatPr defaultRowHeight="15.75" x14ac:dyDescent="0.25"/>
  <cols>
    <col min="1" max="1" width="10" style="52" hidden="1" customWidth="1"/>
    <col min="2" max="3" width="10.28515625" style="52" hidden="1" customWidth="1"/>
    <col min="4" max="4" width="5.5703125" style="52" hidden="1" customWidth="1"/>
    <col min="5" max="8" width="10.28515625" style="52" hidden="1" customWidth="1"/>
    <col min="9" max="9" width="7" style="52" hidden="1" customWidth="1"/>
    <col min="10" max="10" width="9.5703125" style="52" hidden="1" customWidth="1"/>
    <col min="11" max="11" width="55.28515625" style="52" customWidth="1"/>
    <col min="12" max="12" width="5.28515625" style="52" customWidth="1"/>
    <col min="13" max="13" width="5.85546875" style="52" customWidth="1"/>
    <col min="14" max="14" width="6.42578125" style="52" customWidth="1"/>
    <col min="15" max="15" width="4.7109375" style="52" customWidth="1"/>
    <col min="16" max="16" width="4.85546875" style="52" customWidth="1"/>
    <col min="17" max="17" width="10.28515625" style="52" hidden="1" customWidth="1"/>
    <col min="18" max="18" width="9.140625" style="52"/>
    <col min="19" max="19" width="4.42578125" style="52" customWidth="1"/>
    <col min="20" max="20" width="8.85546875" style="52" customWidth="1"/>
    <col min="21" max="21" width="2" style="52" customWidth="1"/>
    <col min="22" max="22" width="12.140625" style="52" customWidth="1"/>
    <col min="23" max="16384" width="9.140625" style="52"/>
  </cols>
  <sheetData>
    <row r="1" spans="1:22" ht="18.75" customHeight="1" x14ac:dyDescent="0.25">
      <c r="A1" s="50"/>
      <c r="B1" s="50"/>
      <c r="C1" s="283"/>
      <c r="D1" s="283"/>
      <c r="E1" s="283"/>
      <c r="F1" s="283"/>
      <c r="G1" s="50"/>
      <c r="H1" s="283"/>
      <c r="I1" s="283"/>
      <c r="J1" s="283"/>
      <c r="K1" s="283"/>
      <c r="L1" s="50"/>
      <c r="M1" s="50"/>
      <c r="N1" s="50"/>
      <c r="O1" s="283"/>
      <c r="P1" s="283"/>
      <c r="Q1" s="440" t="s">
        <v>237</v>
      </c>
      <c r="R1" s="440"/>
      <c r="S1" s="440"/>
      <c r="T1" s="440"/>
      <c r="U1" s="440"/>
      <c r="V1" s="440"/>
    </row>
    <row r="2" spans="1:22" ht="18.75" customHeight="1" x14ac:dyDescent="0.25">
      <c r="A2" s="50"/>
      <c r="B2" s="50"/>
      <c r="C2" s="283"/>
      <c r="D2" s="283"/>
      <c r="E2" s="283"/>
      <c r="F2" s="283"/>
      <c r="G2" s="50"/>
      <c r="H2" s="283"/>
      <c r="I2" s="283"/>
      <c r="J2" s="283"/>
      <c r="K2" s="283"/>
      <c r="L2" s="50"/>
      <c r="M2" s="50"/>
      <c r="N2" s="50"/>
      <c r="O2" s="283"/>
      <c r="P2" s="283"/>
      <c r="Q2" s="440" t="s">
        <v>151</v>
      </c>
      <c r="R2" s="440"/>
      <c r="S2" s="440"/>
      <c r="T2" s="440"/>
      <c r="U2" s="440"/>
      <c r="V2" s="440"/>
    </row>
    <row r="3" spans="1:22" ht="18.75" customHeight="1" x14ac:dyDescent="0.25">
      <c r="A3" s="50"/>
      <c r="B3" s="50"/>
      <c r="C3" s="283"/>
      <c r="D3" s="283"/>
      <c r="E3" s="283"/>
      <c r="F3" s="283"/>
      <c r="G3" s="50"/>
      <c r="H3" s="283"/>
      <c r="I3" s="283"/>
      <c r="J3" s="283"/>
      <c r="K3" s="283"/>
      <c r="L3" s="50"/>
      <c r="M3" s="50"/>
      <c r="N3" s="50"/>
      <c r="O3" s="283"/>
      <c r="P3" s="283"/>
      <c r="Q3" s="440" t="s">
        <v>75</v>
      </c>
      <c r="R3" s="440"/>
      <c r="S3" s="440"/>
      <c r="T3" s="440"/>
      <c r="U3" s="440"/>
      <c r="V3" s="440"/>
    </row>
    <row r="4" spans="1:22" ht="18.75" customHeight="1" x14ac:dyDescent="0.25">
      <c r="A4" s="50"/>
      <c r="B4" s="50"/>
      <c r="C4" s="283"/>
      <c r="D4" s="283"/>
      <c r="E4" s="283"/>
      <c r="F4" s="283"/>
      <c r="G4" s="50"/>
      <c r="H4" s="283"/>
      <c r="I4" s="283"/>
      <c r="J4" s="283"/>
      <c r="K4" s="283"/>
      <c r="L4" s="50"/>
      <c r="M4" s="50"/>
      <c r="N4" s="50"/>
      <c r="O4" s="283"/>
      <c r="P4" s="283"/>
      <c r="Q4" s="440" t="s">
        <v>280</v>
      </c>
      <c r="R4" s="440"/>
      <c r="S4" s="440"/>
      <c r="T4" s="440"/>
      <c r="U4" s="440"/>
      <c r="V4" s="440"/>
    </row>
    <row r="5" spans="1:22" x14ac:dyDescent="0.25">
      <c r="A5" s="50"/>
      <c r="B5" s="50"/>
      <c r="C5" s="283"/>
      <c r="D5" s="283"/>
      <c r="E5" s="283"/>
      <c r="F5" s="283"/>
      <c r="G5" s="50"/>
      <c r="H5" s="283"/>
      <c r="I5" s="283"/>
      <c r="J5" s="283"/>
      <c r="K5" s="283"/>
      <c r="L5" s="50"/>
      <c r="M5" s="50"/>
      <c r="N5" s="50"/>
      <c r="O5" s="283"/>
      <c r="P5" s="283"/>
      <c r="Q5" s="283"/>
      <c r="R5" s="283"/>
      <c r="S5" s="283"/>
      <c r="T5" s="283"/>
      <c r="U5" s="283"/>
      <c r="V5" s="283"/>
    </row>
    <row r="6" spans="1:22" ht="64.5" customHeight="1" x14ac:dyDescent="0.25">
      <c r="A6" s="447" t="s">
        <v>212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</row>
    <row r="7" spans="1:22" ht="16.5" thickBot="1" x14ac:dyDescent="0.3">
      <c r="A7" s="53"/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33"/>
      <c r="Q7" s="433"/>
      <c r="R7" s="455"/>
      <c r="S7" s="455"/>
      <c r="T7" s="454"/>
      <c r="U7" s="454"/>
      <c r="V7" s="75" t="s">
        <v>0</v>
      </c>
    </row>
    <row r="8" spans="1:22" ht="25.5" customHeight="1" thickBot="1" x14ac:dyDescent="0.3">
      <c r="A8" s="96"/>
      <c r="B8" s="449" t="s">
        <v>76</v>
      </c>
      <c r="C8" s="450"/>
      <c r="D8" s="450"/>
      <c r="E8" s="450"/>
      <c r="F8" s="450"/>
      <c r="G8" s="450"/>
      <c r="H8" s="450"/>
      <c r="I8" s="450"/>
      <c r="J8" s="450"/>
      <c r="K8" s="451"/>
      <c r="L8" s="234" t="s">
        <v>152</v>
      </c>
      <c r="M8" s="234" t="s">
        <v>153</v>
      </c>
      <c r="N8" s="452" t="s">
        <v>154</v>
      </c>
      <c r="O8" s="453"/>
      <c r="P8" s="452" t="s">
        <v>155</v>
      </c>
      <c r="Q8" s="453"/>
      <c r="R8" s="449">
        <v>2019</v>
      </c>
      <c r="S8" s="446"/>
      <c r="T8" s="445">
        <v>2020</v>
      </c>
      <c r="U8" s="446"/>
      <c r="V8" s="234">
        <v>2021</v>
      </c>
    </row>
    <row r="9" spans="1:22" ht="14.25" customHeight="1" thickTop="1" x14ac:dyDescent="0.25">
      <c r="A9" s="318"/>
      <c r="B9" s="441" t="s">
        <v>156</v>
      </c>
      <c r="C9" s="442"/>
      <c r="D9" s="442"/>
      <c r="E9" s="442"/>
      <c r="F9" s="442"/>
      <c r="G9" s="442"/>
      <c r="H9" s="442"/>
      <c r="I9" s="442"/>
      <c r="J9" s="442"/>
      <c r="K9" s="443"/>
      <c r="L9" s="444">
        <v>1</v>
      </c>
      <c r="M9" s="444">
        <v>0</v>
      </c>
      <c r="N9" s="434">
        <v>0</v>
      </c>
      <c r="O9" s="435"/>
      <c r="P9" s="436">
        <v>0</v>
      </c>
      <c r="Q9" s="437"/>
      <c r="R9" s="438">
        <f>R11+R17+R29+R35</f>
        <v>2076402.86</v>
      </c>
      <c r="S9" s="439"/>
      <c r="T9" s="438">
        <v>1663084</v>
      </c>
      <c r="U9" s="439"/>
      <c r="V9" s="432">
        <v>1663084</v>
      </c>
    </row>
    <row r="10" spans="1:22" ht="4.5" customHeight="1" thickBot="1" x14ac:dyDescent="0.3">
      <c r="A10" s="318"/>
      <c r="B10" s="321"/>
      <c r="C10" s="322"/>
      <c r="D10" s="322"/>
      <c r="E10" s="322"/>
      <c r="F10" s="322"/>
      <c r="G10" s="322"/>
      <c r="H10" s="322"/>
      <c r="I10" s="322"/>
      <c r="J10" s="322"/>
      <c r="K10" s="394"/>
      <c r="L10" s="396"/>
      <c r="M10" s="396"/>
      <c r="N10" s="399"/>
      <c r="O10" s="400"/>
      <c r="P10" s="403"/>
      <c r="Q10" s="404"/>
      <c r="R10" s="389"/>
      <c r="S10" s="390"/>
      <c r="T10" s="389"/>
      <c r="U10" s="390"/>
      <c r="V10" s="392"/>
    </row>
    <row r="11" spans="1:22" ht="15.75" customHeight="1" x14ac:dyDescent="0.25">
      <c r="A11" s="318"/>
      <c r="B11" s="351"/>
      <c r="C11" s="319" t="s">
        <v>157</v>
      </c>
      <c r="D11" s="320"/>
      <c r="E11" s="320"/>
      <c r="F11" s="320"/>
      <c r="G11" s="320"/>
      <c r="H11" s="320"/>
      <c r="I11" s="320"/>
      <c r="J11" s="320"/>
      <c r="K11" s="393"/>
      <c r="L11" s="395">
        <v>1</v>
      </c>
      <c r="M11" s="395">
        <v>2</v>
      </c>
      <c r="N11" s="397">
        <v>0</v>
      </c>
      <c r="O11" s="398"/>
      <c r="P11" s="401">
        <v>0</v>
      </c>
      <c r="Q11" s="402"/>
      <c r="R11" s="387">
        <f>R13</f>
        <v>553000</v>
      </c>
      <c r="S11" s="388"/>
      <c r="T11" s="387">
        <v>497000</v>
      </c>
      <c r="U11" s="388"/>
      <c r="V11" s="391">
        <v>497000</v>
      </c>
    </row>
    <row r="12" spans="1:22" ht="15.75" customHeight="1" thickBot="1" x14ac:dyDescent="0.3">
      <c r="A12" s="318"/>
      <c r="B12" s="352"/>
      <c r="C12" s="321"/>
      <c r="D12" s="322"/>
      <c r="E12" s="322"/>
      <c r="F12" s="322"/>
      <c r="G12" s="322"/>
      <c r="H12" s="322"/>
      <c r="I12" s="322"/>
      <c r="J12" s="322"/>
      <c r="K12" s="394"/>
      <c r="L12" s="396"/>
      <c r="M12" s="396"/>
      <c r="N12" s="399"/>
      <c r="O12" s="400"/>
      <c r="P12" s="403"/>
      <c r="Q12" s="404"/>
      <c r="R12" s="389"/>
      <c r="S12" s="390"/>
      <c r="T12" s="389"/>
      <c r="U12" s="390"/>
      <c r="V12" s="392"/>
    </row>
    <row r="13" spans="1:22" ht="47.25" customHeight="1" thickBot="1" x14ac:dyDescent="0.3">
      <c r="A13" s="96"/>
      <c r="B13" s="236"/>
      <c r="C13" s="323"/>
      <c r="D13" s="324"/>
      <c r="E13" s="327" t="s">
        <v>273</v>
      </c>
      <c r="F13" s="328"/>
      <c r="G13" s="328"/>
      <c r="H13" s="328"/>
      <c r="I13" s="328"/>
      <c r="J13" s="328"/>
      <c r="K13" s="329"/>
      <c r="L13" s="60">
        <v>1</v>
      </c>
      <c r="M13" s="60">
        <v>2</v>
      </c>
      <c r="N13" s="284">
        <v>5500000000</v>
      </c>
      <c r="O13" s="302"/>
      <c r="P13" s="294">
        <v>0</v>
      </c>
      <c r="Q13" s="295"/>
      <c r="R13" s="287">
        <f>R14</f>
        <v>553000</v>
      </c>
      <c r="S13" s="289"/>
      <c r="T13" s="287">
        <v>497000</v>
      </c>
      <c r="U13" s="289"/>
      <c r="V13" s="211">
        <v>497000</v>
      </c>
    </row>
    <row r="14" spans="1:22" ht="37.5" customHeight="1" thickBot="1" x14ac:dyDescent="0.3">
      <c r="A14" s="96"/>
      <c r="B14" s="236"/>
      <c r="C14" s="323"/>
      <c r="D14" s="324"/>
      <c r="E14" s="325"/>
      <c r="F14" s="326"/>
      <c r="G14" s="327" t="s">
        <v>158</v>
      </c>
      <c r="H14" s="328"/>
      <c r="I14" s="328"/>
      <c r="J14" s="328"/>
      <c r="K14" s="329"/>
      <c r="L14" s="60">
        <v>1</v>
      </c>
      <c r="M14" s="60">
        <v>2</v>
      </c>
      <c r="N14" s="284">
        <v>5510000000</v>
      </c>
      <c r="O14" s="302"/>
      <c r="P14" s="294">
        <v>0</v>
      </c>
      <c r="Q14" s="295"/>
      <c r="R14" s="287">
        <f>R15</f>
        <v>553000</v>
      </c>
      <c r="S14" s="289"/>
      <c r="T14" s="287">
        <v>497000</v>
      </c>
      <c r="U14" s="289"/>
      <c r="V14" s="211">
        <v>497000</v>
      </c>
    </row>
    <row r="15" spans="1:22" ht="16.5" customHeight="1" thickBot="1" x14ac:dyDescent="0.3">
      <c r="A15" s="96"/>
      <c r="B15" s="235"/>
      <c r="C15" s="353"/>
      <c r="D15" s="354"/>
      <c r="E15" s="357"/>
      <c r="F15" s="358"/>
      <c r="G15" s="69"/>
      <c r="H15" s="363" t="s">
        <v>159</v>
      </c>
      <c r="I15" s="364"/>
      <c r="J15" s="364"/>
      <c r="K15" s="365"/>
      <c r="L15" s="73">
        <v>1</v>
      </c>
      <c r="M15" s="73">
        <v>2</v>
      </c>
      <c r="N15" s="284">
        <v>5510010010</v>
      </c>
      <c r="O15" s="302"/>
      <c r="P15" s="294">
        <v>0</v>
      </c>
      <c r="Q15" s="295"/>
      <c r="R15" s="287">
        <f>R16</f>
        <v>553000</v>
      </c>
      <c r="S15" s="289"/>
      <c r="T15" s="287">
        <v>497000</v>
      </c>
      <c r="U15" s="289"/>
      <c r="V15" s="237">
        <v>497000</v>
      </c>
    </row>
    <row r="16" spans="1:22" ht="27.75" customHeight="1" thickBot="1" x14ac:dyDescent="0.3">
      <c r="A16" s="96"/>
      <c r="B16" s="238"/>
      <c r="C16" s="74"/>
      <c r="D16" s="75"/>
      <c r="E16" s="76"/>
      <c r="F16" s="76"/>
      <c r="G16" s="76"/>
      <c r="H16" s="77"/>
      <c r="I16" s="77"/>
      <c r="J16" s="77"/>
      <c r="K16" s="78" t="s">
        <v>160</v>
      </c>
      <c r="L16" s="79">
        <v>1</v>
      </c>
      <c r="M16" s="79">
        <v>2</v>
      </c>
      <c r="N16" s="284">
        <v>5510010010</v>
      </c>
      <c r="O16" s="302"/>
      <c r="P16" s="61">
        <v>120</v>
      </c>
      <c r="Q16" s="62"/>
      <c r="R16" s="287">
        <v>553000</v>
      </c>
      <c r="S16" s="289"/>
      <c r="T16" s="287">
        <v>497000</v>
      </c>
      <c r="U16" s="289"/>
      <c r="V16" s="80">
        <v>497000</v>
      </c>
    </row>
    <row r="17" spans="1:22" ht="46.5" customHeight="1" thickBot="1" x14ac:dyDescent="0.3">
      <c r="A17" s="96"/>
      <c r="B17" s="235"/>
      <c r="C17" s="332" t="s">
        <v>161</v>
      </c>
      <c r="D17" s="333"/>
      <c r="E17" s="333"/>
      <c r="F17" s="333"/>
      <c r="G17" s="333"/>
      <c r="H17" s="333"/>
      <c r="I17" s="333"/>
      <c r="J17" s="333"/>
      <c r="K17" s="334"/>
      <c r="L17" s="54">
        <v>1</v>
      </c>
      <c r="M17" s="54">
        <v>4</v>
      </c>
      <c r="N17" s="335">
        <v>0</v>
      </c>
      <c r="O17" s="336"/>
      <c r="P17" s="337">
        <v>0</v>
      </c>
      <c r="Q17" s="338"/>
      <c r="R17" s="330">
        <f>R18</f>
        <v>1508937.86</v>
      </c>
      <c r="S17" s="331"/>
      <c r="T17" s="307">
        <f>T18</f>
        <v>938929</v>
      </c>
      <c r="U17" s="308"/>
      <c r="V17" s="232">
        <f>V18</f>
        <v>938929</v>
      </c>
    </row>
    <row r="18" spans="1:22" ht="48.75" customHeight="1" thickBot="1" x14ac:dyDescent="0.3">
      <c r="A18" s="96"/>
      <c r="B18" s="236"/>
      <c r="C18" s="323"/>
      <c r="D18" s="324"/>
      <c r="E18" s="327" t="s">
        <v>276</v>
      </c>
      <c r="F18" s="328"/>
      <c r="G18" s="328"/>
      <c r="H18" s="328"/>
      <c r="I18" s="328"/>
      <c r="J18" s="328"/>
      <c r="K18" s="329"/>
      <c r="L18" s="81">
        <v>1</v>
      </c>
      <c r="M18" s="82">
        <v>4</v>
      </c>
      <c r="N18" s="284">
        <v>5500000000</v>
      </c>
      <c r="O18" s="302"/>
      <c r="P18" s="294">
        <v>0</v>
      </c>
      <c r="Q18" s="295"/>
      <c r="R18" s="287">
        <f>R19</f>
        <v>1508937.86</v>
      </c>
      <c r="S18" s="289"/>
      <c r="T18" s="300">
        <f>T19</f>
        <v>938929</v>
      </c>
      <c r="U18" s="301"/>
      <c r="V18" s="211">
        <f>V19</f>
        <v>938929</v>
      </c>
    </row>
    <row r="19" spans="1:22" ht="36.75" customHeight="1" thickBot="1" x14ac:dyDescent="0.3">
      <c r="A19" s="96"/>
      <c r="B19" s="236"/>
      <c r="C19" s="323"/>
      <c r="D19" s="324"/>
      <c r="E19" s="325"/>
      <c r="F19" s="326"/>
      <c r="G19" s="327" t="s">
        <v>158</v>
      </c>
      <c r="H19" s="328"/>
      <c r="I19" s="328"/>
      <c r="J19" s="328"/>
      <c r="K19" s="329"/>
      <c r="L19" s="60">
        <v>1</v>
      </c>
      <c r="M19" s="60">
        <v>4</v>
      </c>
      <c r="N19" s="284">
        <v>5510000000</v>
      </c>
      <c r="O19" s="302"/>
      <c r="P19" s="294">
        <v>0</v>
      </c>
      <c r="Q19" s="295"/>
      <c r="R19" s="287">
        <f>R20+R27</f>
        <v>1508937.86</v>
      </c>
      <c r="S19" s="289"/>
      <c r="T19" s="300">
        <f>T20</f>
        <v>938929</v>
      </c>
      <c r="U19" s="301"/>
      <c r="V19" s="211">
        <f>V20</f>
        <v>938929</v>
      </c>
    </row>
    <row r="20" spans="1:22" ht="21" customHeight="1" thickBot="1" x14ac:dyDescent="0.3">
      <c r="A20" s="96"/>
      <c r="B20" s="236"/>
      <c r="C20" s="323"/>
      <c r="D20" s="324"/>
      <c r="E20" s="325"/>
      <c r="F20" s="326"/>
      <c r="G20" s="327" t="s">
        <v>162</v>
      </c>
      <c r="H20" s="328"/>
      <c r="I20" s="328"/>
      <c r="J20" s="328"/>
      <c r="K20" s="329"/>
      <c r="L20" s="60">
        <v>1</v>
      </c>
      <c r="M20" s="60">
        <v>4</v>
      </c>
      <c r="N20" s="284">
        <v>5510010020</v>
      </c>
      <c r="O20" s="302"/>
      <c r="P20" s="294">
        <v>0</v>
      </c>
      <c r="Q20" s="295"/>
      <c r="R20" s="287">
        <f>R21+R22+R25+R26</f>
        <v>1315950.8600000001</v>
      </c>
      <c r="S20" s="289"/>
      <c r="T20" s="287">
        <v>938929</v>
      </c>
      <c r="U20" s="289"/>
      <c r="V20" s="211">
        <v>938929</v>
      </c>
    </row>
    <row r="21" spans="1:22" ht="24" customHeight="1" thickBot="1" x14ac:dyDescent="0.3">
      <c r="A21" s="96"/>
      <c r="B21" s="236"/>
      <c r="C21" s="323"/>
      <c r="D21" s="324"/>
      <c r="E21" s="325"/>
      <c r="F21" s="326"/>
      <c r="G21" s="325"/>
      <c r="H21" s="326"/>
      <c r="I21" s="327" t="s">
        <v>160</v>
      </c>
      <c r="J21" s="328"/>
      <c r="K21" s="329"/>
      <c r="L21" s="60">
        <v>1</v>
      </c>
      <c r="M21" s="60">
        <v>4</v>
      </c>
      <c r="N21" s="284">
        <v>5510010020</v>
      </c>
      <c r="O21" s="302"/>
      <c r="P21" s="294">
        <v>120</v>
      </c>
      <c r="Q21" s="295"/>
      <c r="R21" s="287">
        <v>413466</v>
      </c>
      <c r="S21" s="289"/>
      <c r="T21" s="300">
        <v>473140</v>
      </c>
      <c r="U21" s="301"/>
      <c r="V21" s="211">
        <v>473140</v>
      </c>
    </row>
    <row r="22" spans="1:22" ht="17.25" customHeight="1" x14ac:dyDescent="0.25">
      <c r="A22" s="318"/>
      <c r="B22" s="351"/>
      <c r="C22" s="353"/>
      <c r="D22" s="354"/>
      <c r="E22" s="357"/>
      <c r="F22" s="358"/>
      <c r="G22" s="357"/>
      <c r="H22" s="358"/>
      <c r="I22" s="363" t="s">
        <v>163</v>
      </c>
      <c r="J22" s="364"/>
      <c r="K22" s="365"/>
      <c r="L22" s="377">
        <v>1</v>
      </c>
      <c r="M22" s="377">
        <v>4</v>
      </c>
      <c r="N22" s="373">
        <v>5510010020</v>
      </c>
      <c r="O22" s="374"/>
      <c r="P22" s="369">
        <v>240</v>
      </c>
      <c r="Q22" s="370"/>
      <c r="R22" s="347">
        <v>837345.33</v>
      </c>
      <c r="S22" s="348"/>
      <c r="T22" s="343">
        <v>453000</v>
      </c>
      <c r="U22" s="344"/>
      <c r="V22" s="341">
        <v>453000</v>
      </c>
    </row>
    <row r="23" spans="1:22" ht="12.75" customHeight="1" thickBot="1" x14ac:dyDescent="0.3">
      <c r="A23" s="318"/>
      <c r="B23" s="352"/>
      <c r="C23" s="355"/>
      <c r="D23" s="356"/>
      <c r="E23" s="359"/>
      <c r="F23" s="360"/>
      <c r="G23" s="359"/>
      <c r="H23" s="360"/>
      <c r="I23" s="366"/>
      <c r="J23" s="367"/>
      <c r="K23" s="368"/>
      <c r="L23" s="378"/>
      <c r="M23" s="378"/>
      <c r="N23" s="375"/>
      <c r="O23" s="376"/>
      <c r="P23" s="371"/>
      <c r="Q23" s="372"/>
      <c r="R23" s="349"/>
      <c r="S23" s="350"/>
      <c r="T23" s="345"/>
      <c r="U23" s="346"/>
      <c r="V23" s="342"/>
    </row>
    <row r="24" spans="1:22" ht="1.5" hidden="1" customHeight="1" thickBot="1" x14ac:dyDescent="0.3">
      <c r="A24" s="96"/>
      <c r="B24" s="236"/>
      <c r="C24" s="323"/>
      <c r="D24" s="324"/>
      <c r="E24" s="325"/>
      <c r="F24" s="326"/>
      <c r="G24" s="325"/>
      <c r="H24" s="326"/>
      <c r="I24" s="327"/>
      <c r="J24" s="328"/>
      <c r="K24" s="329"/>
      <c r="L24" s="86"/>
      <c r="M24" s="86"/>
      <c r="N24" s="284"/>
      <c r="O24" s="302"/>
      <c r="P24" s="294"/>
      <c r="Q24" s="295"/>
      <c r="R24" s="287"/>
      <c r="S24" s="289"/>
      <c r="T24" s="300"/>
      <c r="U24" s="301"/>
      <c r="V24" s="239"/>
    </row>
    <row r="25" spans="1:22" ht="18.75" customHeight="1" thickBot="1" x14ac:dyDescent="0.3">
      <c r="A25" s="96"/>
      <c r="B25" s="231"/>
      <c r="C25" s="88"/>
      <c r="D25" s="88"/>
      <c r="E25" s="89"/>
      <c r="F25" s="89"/>
      <c r="G25" s="89"/>
      <c r="H25" s="89"/>
      <c r="I25" s="58"/>
      <c r="J25" s="58"/>
      <c r="K25" s="59" t="s">
        <v>139</v>
      </c>
      <c r="L25" s="60">
        <v>1</v>
      </c>
      <c r="M25" s="60">
        <v>4</v>
      </c>
      <c r="N25" s="284">
        <v>5510010020</v>
      </c>
      <c r="O25" s="302"/>
      <c r="P25" s="61">
        <v>540</v>
      </c>
      <c r="Q25" s="62"/>
      <c r="R25" s="287">
        <v>12789</v>
      </c>
      <c r="S25" s="289"/>
      <c r="T25" s="300">
        <v>12789</v>
      </c>
      <c r="U25" s="301"/>
      <c r="V25" s="211">
        <v>12789</v>
      </c>
    </row>
    <row r="26" spans="1:22" ht="16.5" customHeight="1" thickBot="1" x14ac:dyDescent="0.3">
      <c r="A26" s="96"/>
      <c r="B26" s="231"/>
      <c r="C26" s="88"/>
      <c r="D26" s="88"/>
      <c r="E26" s="89"/>
      <c r="F26" s="89"/>
      <c r="G26" s="89"/>
      <c r="H26" s="89"/>
      <c r="I26" s="58"/>
      <c r="J26" s="58"/>
      <c r="K26" s="59" t="s">
        <v>165</v>
      </c>
      <c r="L26" s="60">
        <v>1</v>
      </c>
      <c r="M26" s="60">
        <v>4</v>
      </c>
      <c r="N26" s="284">
        <v>5510010020</v>
      </c>
      <c r="O26" s="302"/>
      <c r="P26" s="61">
        <v>850</v>
      </c>
      <c r="Q26" s="62"/>
      <c r="R26" s="287">
        <v>52350.53</v>
      </c>
      <c r="S26" s="289"/>
      <c r="T26" s="300">
        <v>0</v>
      </c>
      <c r="U26" s="285"/>
      <c r="V26" s="211">
        <v>0</v>
      </c>
    </row>
    <row r="27" spans="1:22" ht="60" customHeight="1" thickBot="1" x14ac:dyDescent="0.3">
      <c r="A27" s="96"/>
      <c r="B27" s="231"/>
      <c r="C27" s="88"/>
      <c r="D27" s="88"/>
      <c r="E27" s="89"/>
      <c r="F27" s="89"/>
      <c r="G27" s="89"/>
      <c r="H27" s="89"/>
      <c r="I27" s="58"/>
      <c r="J27" s="58"/>
      <c r="K27" s="59" t="s">
        <v>166</v>
      </c>
      <c r="L27" s="60">
        <v>1</v>
      </c>
      <c r="M27" s="60">
        <v>4</v>
      </c>
      <c r="N27" s="284">
        <v>5510015010</v>
      </c>
      <c r="O27" s="302"/>
      <c r="P27" s="61">
        <v>0</v>
      </c>
      <c r="Q27" s="62"/>
      <c r="R27" s="287">
        <f>R28</f>
        <v>192987</v>
      </c>
      <c r="S27" s="289"/>
      <c r="T27" s="300">
        <v>213371</v>
      </c>
      <c r="U27" s="301"/>
      <c r="V27" s="211">
        <v>213371</v>
      </c>
    </row>
    <row r="28" spans="1:22" ht="22.5" customHeight="1" thickBot="1" x14ac:dyDescent="0.3">
      <c r="A28" s="96"/>
      <c r="B28" s="231"/>
      <c r="C28" s="88"/>
      <c r="D28" s="88"/>
      <c r="E28" s="89"/>
      <c r="F28" s="89"/>
      <c r="G28" s="89"/>
      <c r="H28" s="89"/>
      <c r="I28" s="58"/>
      <c r="J28" s="58"/>
      <c r="K28" s="59" t="s">
        <v>139</v>
      </c>
      <c r="L28" s="60">
        <v>1</v>
      </c>
      <c r="M28" s="60">
        <v>4</v>
      </c>
      <c r="N28" s="284">
        <v>5510015010</v>
      </c>
      <c r="O28" s="302"/>
      <c r="P28" s="61">
        <v>540</v>
      </c>
      <c r="Q28" s="62"/>
      <c r="R28" s="287">
        <v>192987</v>
      </c>
      <c r="S28" s="456"/>
      <c r="T28" s="63">
        <v>213371</v>
      </c>
      <c r="U28" s="64"/>
      <c r="V28" s="211">
        <v>213371</v>
      </c>
    </row>
    <row r="29" spans="1:22" ht="43.5" customHeight="1" thickBot="1" x14ac:dyDescent="0.3">
      <c r="A29" s="96"/>
      <c r="B29" s="231"/>
      <c r="C29" s="88"/>
      <c r="D29" s="88"/>
      <c r="E29" s="89"/>
      <c r="F29" s="89"/>
      <c r="G29" s="89"/>
      <c r="H29" s="89"/>
      <c r="I29" s="58"/>
      <c r="J29" s="58"/>
      <c r="K29" s="226" t="s">
        <v>246</v>
      </c>
      <c r="L29" s="93">
        <v>1</v>
      </c>
      <c r="M29" s="93">
        <v>6</v>
      </c>
      <c r="N29" s="335">
        <v>0</v>
      </c>
      <c r="O29" s="336"/>
      <c r="P29" s="227">
        <v>0</v>
      </c>
      <c r="Q29" s="228"/>
      <c r="R29" s="330">
        <f>R30</f>
        <v>13784</v>
      </c>
      <c r="S29" s="457"/>
      <c r="T29" s="229">
        <f>T30</f>
        <v>13784</v>
      </c>
      <c r="U29" s="230"/>
      <c r="V29" s="232">
        <f>V30</f>
        <v>13784</v>
      </c>
    </row>
    <row r="30" spans="1:22" ht="41.25" customHeight="1" thickBot="1" x14ac:dyDescent="0.3">
      <c r="A30" s="96"/>
      <c r="B30" s="231"/>
      <c r="C30" s="88"/>
      <c r="D30" s="88"/>
      <c r="E30" s="89"/>
      <c r="F30" s="89"/>
      <c r="G30" s="89"/>
      <c r="H30" s="89"/>
      <c r="I30" s="58"/>
      <c r="J30" s="58"/>
      <c r="K30" s="59" t="s">
        <v>247</v>
      </c>
      <c r="L30" s="60">
        <v>1</v>
      </c>
      <c r="M30" s="60">
        <v>6</v>
      </c>
      <c r="N30" s="284">
        <v>5500000000</v>
      </c>
      <c r="O30" s="286"/>
      <c r="P30" s="61">
        <v>0</v>
      </c>
      <c r="Q30" s="62"/>
      <c r="R30" s="287">
        <f>R31</f>
        <v>13784</v>
      </c>
      <c r="S30" s="288"/>
      <c r="T30" s="63">
        <f>T31</f>
        <v>13784</v>
      </c>
      <c r="U30" s="64"/>
      <c r="V30" s="211">
        <f>V31</f>
        <v>13784</v>
      </c>
    </row>
    <row r="31" spans="1:22" ht="36" customHeight="1" thickBot="1" x14ac:dyDescent="0.3">
      <c r="A31" s="96"/>
      <c r="B31" s="231"/>
      <c r="C31" s="88"/>
      <c r="D31" s="88"/>
      <c r="E31" s="89"/>
      <c r="F31" s="89"/>
      <c r="G31" s="89"/>
      <c r="H31" s="89"/>
      <c r="I31" s="58"/>
      <c r="J31" s="58"/>
      <c r="K31" s="59" t="s">
        <v>158</v>
      </c>
      <c r="L31" s="60">
        <v>1</v>
      </c>
      <c r="M31" s="60">
        <v>6</v>
      </c>
      <c r="N31" s="284">
        <v>5510000000</v>
      </c>
      <c r="O31" s="286"/>
      <c r="P31" s="61">
        <v>0</v>
      </c>
      <c r="Q31" s="62"/>
      <c r="R31" s="287">
        <f>R32</f>
        <v>13784</v>
      </c>
      <c r="S31" s="288"/>
      <c r="T31" s="63">
        <f>T32</f>
        <v>13784</v>
      </c>
      <c r="U31" s="64"/>
      <c r="V31" s="211">
        <f>V32</f>
        <v>13784</v>
      </c>
    </row>
    <row r="32" spans="1:22" ht="39" customHeight="1" thickBot="1" x14ac:dyDescent="0.3">
      <c r="A32" s="96"/>
      <c r="B32" s="231"/>
      <c r="C32" s="88"/>
      <c r="D32" s="88"/>
      <c r="E32" s="89"/>
      <c r="F32" s="89"/>
      <c r="G32" s="89"/>
      <c r="H32" s="89"/>
      <c r="I32" s="58"/>
      <c r="J32" s="58"/>
      <c r="K32" s="59" t="s">
        <v>167</v>
      </c>
      <c r="L32" s="60">
        <v>1</v>
      </c>
      <c r="M32" s="60">
        <v>6</v>
      </c>
      <c r="N32" s="284">
        <v>5510010080</v>
      </c>
      <c r="O32" s="286"/>
      <c r="P32" s="61">
        <v>0</v>
      </c>
      <c r="Q32" s="62"/>
      <c r="R32" s="287">
        <f>R33</f>
        <v>13784</v>
      </c>
      <c r="S32" s="288"/>
      <c r="T32" s="63">
        <f>T33</f>
        <v>13784</v>
      </c>
      <c r="U32" s="64"/>
      <c r="V32" s="211">
        <f>V33</f>
        <v>13784</v>
      </c>
    </row>
    <row r="33" spans="1:22" ht="22.5" customHeight="1" thickBot="1" x14ac:dyDescent="0.3">
      <c r="A33" s="96"/>
      <c r="B33" s="231"/>
      <c r="C33" s="88"/>
      <c r="D33" s="88"/>
      <c r="E33" s="89"/>
      <c r="F33" s="89"/>
      <c r="G33" s="89"/>
      <c r="H33" s="89"/>
      <c r="I33" s="58"/>
      <c r="J33" s="58"/>
      <c r="K33" s="59" t="s">
        <v>139</v>
      </c>
      <c r="L33" s="60">
        <v>1</v>
      </c>
      <c r="M33" s="60">
        <v>6</v>
      </c>
      <c r="N33" s="284">
        <v>5510010080</v>
      </c>
      <c r="O33" s="286"/>
      <c r="P33" s="61">
        <v>540</v>
      </c>
      <c r="Q33" s="62"/>
      <c r="R33" s="287">
        <v>13784</v>
      </c>
      <c r="S33" s="288"/>
      <c r="T33" s="63">
        <v>13784</v>
      </c>
      <c r="U33" s="64"/>
      <c r="V33" s="211">
        <v>13784</v>
      </c>
    </row>
    <row r="34" spans="1:22" ht="22.5" customHeight="1" thickBot="1" x14ac:dyDescent="0.3">
      <c r="A34" s="96"/>
      <c r="B34" s="231"/>
      <c r="C34" s="88"/>
      <c r="D34" s="88"/>
      <c r="E34" s="89"/>
      <c r="F34" s="89"/>
      <c r="G34" s="89"/>
      <c r="H34" s="89"/>
      <c r="I34" s="58"/>
      <c r="J34" s="58"/>
      <c r="K34" s="59" t="s">
        <v>31</v>
      </c>
      <c r="L34" s="60">
        <v>1</v>
      </c>
      <c r="M34" s="60">
        <v>13</v>
      </c>
      <c r="N34" s="284">
        <v>0</v>
      </c>
      <c r="O34" s="286"/>
      <c r="P34" s="61">
        <v>0</v>
      </c>
      <c r="Q34" s="62"/>
      <c r="R34" s="287">
        <v>681</v>
      </c>
      <c r="S34" s="288"/>
      <c r="T34" s="63">
        <v>0</v>
      </c>
      <c r="U34" s="64"/>
      <c r="V34" s="211">
        <v>0</v>
      </c>
    </row>
    <row r="35" spans="1:22" ht="22.5" customHeight="1" thickBot="1" x14ac:dyDescent="0.3">
      <c r="A35" s="96"/>
      <c r="B35" s="231"/>
      <c r="C35" s="88"/>
      <c r="D35" s="88"/>
      <c r="E35" s="89"/>
      <c r="F35" s="89"/>
      <c r="G35" s="89"/>
      <c r="H35" s="89"/>
      <c r="I35" s="58"/>
      <c r="J35" s="58"/>
      <c r="K35" s="59" t="s">
        <v>248</v>
      </c>
      <c r="L35" s="60">
        <v>1</v>
      </c>
      <c r="M35" s="60">
        <v>13</v>
      </c>
      <c r="N35" s="284">
        <v>7700000000</v>
      </c>
      <c r="O35" s="286"/>
      <c r="P35" s="61">
        <v>0</v>
      </c>
      <c r="Q35" s="62"/>
      <c r="R35" s="287">
        <v>681</v>
      </c>
      <c r="S35" s="288"/>
      <c r="T35" s="63">
        <v>0</v>
      </c>
      <c r="U35" s="64"/>
      <c r="V35" s="211">
        <v>0</v>
      </c>
    </row>
    <row r="36" spans="1:22" ht="22.5" customHeight="1" thickBot="1" x14ac:dyDescent="0.3">
      <c r="A36" s="96"/>
      <c r="B36" s="231"/>
      <c r="C36" s="88"/>
      <c r="D36" s="88"/>
      <c r="E36" s="89"/>
      <c r="F36" s="89"/>
      <c r="G36" s="89"/>
      <c r="H36" s="89"/>
      <c r="I36" s="58"/>
      <c r="J36" s="58"/>
      <c r="K36" s="59" t="s">
        <v>233</v>
      </c>
      <c r="L36" s="60">
        <v>1</v>
      </c>
      <c r="M36" s="60">
        <v>13</v>
      </c>
      <c r="N36" s="284">
        <v>7700095100</v>
      </c>
      <c r="O36" s="286"/>
      <c r="P36" s="61">
        <v>0</v>
      </c>
      <c r="Q36" s="62"/>
      <c r="R36" s="287">
        <v>681</v>
      </c>
      <c r="S36" s="288"/>
      <c r="T36" s="63">
        <v>0</v>
      </c>
      <c r="U36" s="64"/>
      <c r="V36" s="211">
        <v>0</v>
      </c>
    </row>
    <row r="37" spans="1:22" ht="22.5" customHeight="1" thickBot="1" x14ac:dyDescent="0.3">
      <c r="A37" s="96"/>
      <c r="B37" s="231"/>
      <c r="C37" s="88"/>
      <c r="D37" s="88"/>
      <c r="E37" s="89"/>
      <c r="F37" s="89"/>
      <c r="G37" s="89"/>
      <c r="H37" s="89"/>
      <c r="I37" s="58"/>
      <c r="J37" s="58"/>
      <c r="K37" s="59" t="s">
        <v>194</v>
      </c>
      <c r="L37" s="60">
        <v>1</v>
      </c>
      <c r="M37" s="60">
        <v>13</v>
      </c>
      <c r="N37" s="284">
        <v>7700095100</v>
      </c>
      <c r="O37" s="286"/>
      <c r="P37" s="61">
        <v>850</v>
      </c>
      <c r="Q37" s="62"/>
      <c r="R37" s="287">
        <v>681</v>
      </c>
      <c r="S37" s="288"/>
      <c r="T37" s="63">
        <v>0</v>
      </c>
      <c r="U37" s="64"/>
      <c r="V37" s="211">
        <v>0</v>
      </c>
    </row>
    <row r="38" spans="1:22" ht="16.5" customHeight="1" thickBot="1" x14ac:dyDescent="0.3">
      <c r="A38" s="96"/>
      <c r="B38" s="425" t="s">
        <v>168</v>
      </c>
      <c r="C38" s="426"/>
      <c r="D38" s="426"/>
      <c r="E38" s="426"/>
      <c r="F38" s="426"/>
      <c r="G38" s="426"/>
      <c r="H38" s="426"/>
      <c r="I38" s="426"/>
      <c r="J38" s="426"/>
      <c r="K38" s="427"/>
      <c r="L38" s="90">
        <v>2</v>
      </c>
      <c r="M38" s="90">
        <v>0</v>
      </c>
      <c r="N38" s="428">
        <v>0</v>
      </c>
      <c r="O38" s="429"/>
      <c r="P38" s="430">
        <v>0</v>
      </c>
      <c r="Q38" s="431"/>
      <c r="R38" s="330">
        <f>R39</f>
        <v>89900</v>
      </c>
      <c r="S38" s="331"/>
      <c r="T38" s="307">
        <f>T39</f>
        <v>89900</v>
      </c>
      <c r="U38" s="308"/>
      <c r="V38" s="232">
        <f>V39</f>
        <v>89900</v>
      </c>
    </row>
    <row r="39" spans="1:22" ht="15" customHeight="1" thickBot="1" x14ac:dyDescent="0.3">
      <c r="A39" s="96"/>
      <c r="B39" s="332"/>
      <c r="C39" s="334"/>
      <c r="D39" s="425" t="s">
        <v>35</v>
      </c>
      <c r="E39" s="426"/>
      <c r="F39" s="426"/>
      <c r="G39" s="426"/>
      <c r="H39" s="426"/>
      <c r="I39" s="426"/>
      <c r="J39" s="426"/>
      <c r="K39" s="427"/>
      <c r="L39" s="90">
        <v>2</v>
      </c>
      <c r="M39" s="90">
        <v>3</v>
      </c>
      <c r="N39" s="428">
        <v>0</v>
      </c>
      <c r="O39" s="429"/>
      <c r="P39" s="430">
        <v>0</v>
      </c>
      <c r="Q39" s="431"/>
      <c r="R39" s="330">
        <f>R40</f>
        <v>89900</v>
      </c>
      <c r="S39" s="331"/>
      <c r="T39" s="307">
        <f>T40</f>
        <v>89900</v>
      </c>
      <c r="U39" s="308"/>
      <c r="V39" s="232">
        <f>V40</f>
        <v>89900</v>
      </c>
    </row>
    <row r="40" spans="1:22" ht="54.75" customHeight="1" thickBot="1" x14ac:dyDescent="0.3">
      <c r="A40" s="96"/>
      <c r="B40" s="332"/>
      <c r="C40" s="334"/>
      <c r="D40" s="332"/>
      <c r="E40" s="334"/>
      <c r="F40" s="413" t="s">
        <v>275</v>
      </c>
      <c r="G40" s="414"/>
      <c r="H40" s="414"/>
      <c r="I40" s="414"/>
      <c r="J40" s="414"/>
      <c r="K40" s="415"/>
      <c r="L40" s="91">
        <v>2</v>
      </c>
      <c r="M40" s="91">
        <v>3</v>
      </c>
      <c r="N40" s="298">
        <v>5500000000</v>
      </c>
      <c r="O40" s="299"/>
      <c r="P40" s="296">
        <v>0</v>
      </c>
      <c r="Q40" s="297"/>
      <c r="R40" s="287">
        <f>R41</f>
        <v>89900</v>
      </c>
      <c r="S40" s="289"/>
      <c r="T40" s="300">
        <f>T41</f>
        <v>89900</v>
      </c>
      <c r="U40" s="301"/>
      <c r="V40" s="211">
        <f>V41</f>
        <v>89900</v>
      </c>
    </row>
    <row r="41" spans="1:22" ht="32.25" customHeight="1" thickBot="1" x14ac:dyDescent="0.3">
      <c r="A41" s="96"/>
      <c r="B41" s="332"/>
      <c r="C41" s="334"/>
      <c r="D41" s="332"/>
      <c r="E41" s="334"/>
      <c r="F41" s="332"/>
      <c r="G41" s="334"/>
      <c r="H41" s="416" t="s">
        <v>169</v>
      </c>
      <c r="I41" s="417"/>
      <c r="J41" s="417"/>
      <c r="K41" s="418"/>
      <c r="L41" s="91">
        <v>2</v>
      </c>
      <c r="M41" s="91">
        <v>3</v>
      </c>
      <c r="N41" s="298">
        <v>5520000000</v>
      </c>
      <c r="O41" s="299"/>
      <c r="P41" s="296">
        <v>0</v>
      </c>
      <c r="Q41" s="297"/>
      <c r="R41" s="287">
        <f>R42</f>
        <v>89900</v>
      </c>
      <c r="S41" s="289"/>
      <c r="T41" s="300">
        <f>T42</f>
        <v>89900</v>
      </c>
      <c r="U41" s="301"/>
      <c r="V41" s="211">
        <f>V42</f>
        <v>89900</v>
      </c>
    </row>
    <row r="42" spans="1:22" ht="15.75" customHeight="1" x14ac:dyDescent="0.25">
      <c r="A42" s="318"/>
      <c r="B42" s="319"/>
      <c r="C42" s="393"/>
      <c r="D42" s="319"/>
      <c r="E42" s="393"/>
      <c r="F42" s="319"/>
      <c r="G42" s="393"/>
      <c r="H42" s="419" t="s">
        <v>170</v>
      </c>
      <c r="I42" s="420"/>
      <c r="J42" s="420"/>
      <c r="K42" s="421"/>
      <c r="L42" s="409">
        <v>2</v>
      </c>
      <c r="M42" s="409">
        <v>3</v>
      </c>
      <c r="N42" s="405">
        <v>5520051180</v>
      </c>
      <c r="O42" s="406"/>
      <c r="P42" s="290">
        <v>0</v>
      </c>
      <c r="Q42" s="291"/>
      <c r="R42" s="347">
        <f>R44+R45</f>
        <v>89900</v>
      </c>
      <c r="S42" s="348"/>
      <c r="T42" s="343">
        <f>T44+T45</f>
        <v>89900</v>
      </c>
      <c r="U42" s="344"/>
      <c r="V42" s="341">
        <f>V44+V45</f>
        <v>89900</v>
      </c>
    </row>
    <row r="43" spans="1:22" ht="16.5" thickBot="1" x14ac:dyDescent="0.3">
      <c r="A43" s="318"/>
      <c r="B43" s="321"/>
      <c r="C43" s="394"/>
      <c r="D43" s="321"/>
      <c r="E43" s="394"/>
      <c r="F43" s="321"/>
      <c r="G43" s="394"/>
      <c r="H43" s="422"/>
      <c r="I43" s="423"/>
      <c r="J43" s="423"/>
      <c r="K43" s="424"/>
      <c r="L43" s="410"/>
      <c r="M43" s="410"/>
      <c r="N43" s="407"/>
      <c r="O43" s="408"/>
      <c r="P43" s="292"/>
      <c r="Q43" s="293"/>
      <c r="R43" s="349"/>
      <c r="S43" s="350"/>
      <c r="T43" s="345"/>
      <c r="U43" s="346"/>
      <c r="V43" s="342"/>
    </row>
    <row r="44" spans="1:22" ht="34.5" customHeight="1" thickBot="1" x14ac:dyDescent="0.3">
      <c r="A44" s="96"/>
      <c r="B44" s="332"/>
      <c r="C44" s="334"/>
      <c r="D44" s="332"/>
      <c r="E44" s="334"/>
      <c r="F44" s="332"/>
      <c r="G44" s="334"/>
      <c r="H44" s="332"/>
      <c r="I44" s="333"/>
      <c r="J44" s="334"/>
      <c r="K44" s="92" t="s">
        <v>160</v>
      </c>
      <c r="L44" s="91">
        <v>2</v>
      </c>
      <c r="M44" s="91">
        <v>3</v>
      </c>
      <c r="N44" s="298">
        <v>5520051180</v>
      </c>
      <c r="O44" s="299"/>
      <c r="P44" s="296">
        <v>120</v>
      </c>
      <c r="Q44" s="297"/>
      <c r="R44" s="287">
        <v>89510.69</v>
      </c>
      <c r="S44" s="289"/>
      <c r="T44" s="300">
        <v>88536</v>
      </c>
      <c r="U44" s="301"/>
      <c r="V44" s="211">
        <v>88536</v>
      </c>
    </row>
    <row r="45" spans="1:22" ht="26.25" customHeight="1" thickBot="1" x14ac:dyDescent="0.3">
      <c r="A45" s="318"/>
      <c r="B45" s="319"/>
      <c r="C45" s="393"/>
      <c r="D45" s="319"/>
      <c r="E45" s="393"/>
      <c r="F45" s="319"/>
      <c r="G45" s="393"/>
      <c r="H45" s="319"/>
      <c r="I45" s="320"/>
      <c r="J45" s="393"/>
      <c r="K45" s="411" t="s">
        <v>163</v>
      </c>
      <c r="L45" s="409">
        <v>2</v>
      </c>
      <c r="M45" s="409">
        <v>3</v>
      </c>
      <c r="N45" s="298">
        <v>5520051180</v>
      </c>
      <c r="O45" s="299"/>
      <c r="P45" s="290">
        <v>240</v>
      </c>
      <c r="Q45" s="291"/>
      <c r="R45" s="347">
        <v>389.31</v>
      </c>
      <c r="S45" s="348"/>
      <c r="T45" s="343">
        <v>1364</v>
      </c>
      <c r="U45" s="344"/>
      <c r="V45" s="341">
        <v>1364</v>
      </c>
    </row>
    <row r="46" spans="1:22" ht="16.5" hidden="1" customHeight="1" thickBot="1" x14ac:dyDescent="0.3">
      <c r="A46" s="318"/>
      <c r="B46" s="321"/>
      <c r="C46" s="394"/>
      <c r="D46" s="321"/>
      <c r="E46" s="394"/>
      <c r="F46" s="321"/>
      <c r="G46" s="394"/>
      <c r="H46" s="321"/>
      <c r="I46" s="322"/>
      <c r="J46" s="394"/>
      <c r="K46" s="412"/>
      <c r="L46" s="410"/>
      <c r="M46" s="410"/>
      <c r="N46" s="298">
        <v>6020051180</v>
      </c>
      <c r="O46" s="299"/>
      <c r="P46" s="292"/>
      <c r="Q46" s="293"/>
      <c r="R46" s="349"/>
      <c r="S46" s="350"/>
      <c r="T46" s="345"/>
      <c r="U46" s="346"/>
      <c r="V46" s="342"/>
    </row>
    <row r="47" spans="1:22" x14ac:dyDescent="0.25">
      <c r="A47" s="318"/>
      <c r="B47" s="319" t="s">
        <v>171</v>
      </c>
      <c r="C47" s="320"/>
      <c r="D47" s="320"/>
      <c r="E47" s="320"/>
      <c r="F47" s="320"/>
      <c r="G47" s="320"/>
      <c r="H47" s="320"/>
      <c r="I47" s="320"/>
      <c r="J47" s="320"/>
      <c r="K47" s="393"/>
      <c r="L47" s="395">
        <v>3</v>
      </c>
      <c r="M47" s="395">
        <v>0</v>
      </c>
      <c r="N47" s="397">
        <v>0</v>
      </c>
      <c r="O47" s="398"/>
      <c r="P47" s="401">
        <v>0</v>
      </c>
      <c r="Q47" s="402"/>
      <c r="R47" s="387">
        <f>R49+R58</f>
        <v>152086.31</v>
      </c>
      <c r="S47" s="388"/>
      <c r="T47" s="383">
        <f>T49+T58</f>
        <v>55000</v>
      </c>
      <c r="U47" s="384"/>
      <c r="V47" s="391">
        <f>V49+V58</f>
        <v>55000</v>
      </c>
    </row>
    <row r="48" spans="1:22" ht="12.75" customHeight="1" thickBot="1" x14ac:dyDescent="0.3">
      <c r="A48" s="318"/>
      <c r="B48" s="321"/>
      <c r="C48" s="322"/>
      <c r="D48" s="322"/>
      <c r="E48" s="322"/>
      <c r="F48" s="322"/>
      <c r="G48" s="322"/>
      <c r="H48" s="322"/>
      <c r="I48" s="322"/>
      <c r="J48" s="322"/>
      <c r="K48" s="394"/>
      <c r="L48" s="396"/>
      <c r="M48" s="396"/>
      <c r="N48" s="399"/>
      <c r="O48" s="400"/>
      <c r="P48" s="403"/>
      <c r="Q48" s="404"/>
      <c r="R48" s="389"/>
      <c r="S48" s="390"/>
      <c r="T48" s="385"/>
      <c r="U48" s="386"/>
      <c r="V48" s="392"/>
    </row>
    <row r="49" spans="1:22" ht="16.5" customHeight="1" thickBot="1" x14ac:dyDescent="0.3">
      <c r="A49" s="96"/>
      <c r="B49" s="236"/>
      <c r="C49" s="332" t="s">
        <v>39</v>
      </c>
      <c r="D49" s="333"/>
      <c r="E49" s="333"/>
      <c r="F49" s="333"/>
      <c r="G49" s="333"/>
      <c r="H49" s="333"/>
      <c r="I49" s="333"/>
      <c r="J49" s="333"/>
      <c r="K49" s="334"/>
      <c r="L49" s="93">
        <v>3</v>
      </c>
      <c r="M49" s="93">
        <v>10</v>
      </c>
      <c r="N49" s="335">
        <v>0</v>
      </c>
      <c r="O49" s="336"/>
      <c r="P49" s="337">
        <v>0</v>
      </c>
      <c r="Q49" s="338"/>
      <c r="R49" s="330">
        <f>R50</f>
        <v>146086.31</v>
      </c>
      <c r="S49" s="331"/>
      <c r="T49" s="307">
        <f>T50</f>
        <v>35000</v>
      </c>
      <c r="U49" s="308"/>
      <c r="V49" s="232">
        <f>V50</f>
        <v>35000</v>
      </c>
    </row>
    <row r="50" spans="1:22" ht="54.75" customHeight="1" thickBot="1" x14ac:dyDescent="0.3">
      <c r="A50" s="96"/>
      <c r="B50" s="236"/>
      <c r="C50" s="323"/>
      <c r="D50" s="324"/>
      <c r="E50" s="327" t="s">
        <v>272</v>
      </c>
      <c r="F50" s="328"/>
      <c r="G50" s="328"/>
      <c r="H50" s="328"/>
      <c r="I50" s="328"/>
      <c r="J50" s="328"/>
      <c r="K50" s="329"/>
      <c r="L50" s="60">
        <v>3</v>
      </c>
      <c r="M50" s="60">
        <v>10</v>
      </c>
      <c r="N50" s="284">
        <v>5500000000</v>
      </c>
      <c r="O50" s="302"/>
      <c r="P50" s="294">
        <v>0</v>
      </c>
      <c r="Q50" s="295"/>
      <c r="R50" s="287">
        <f>R51</f>
        <v>146086.31</v>
      </c>
      <c r="S50" s="289"/>
      <c r="T50" s="300">
        <f>T51</f>
        <v>35000</v>
      </c>
      <c r="U50" s="301"/>
      <c r="V50" s="211">
        <f>V51</f>
        <v>35000</v>
      </c>
    </row>
    <row r="51" spans="1:22" ht="15.75" customHeight="1" x14ac:dyDescent="0.25">
      <c r="A51" s="318"/>
      <c r="B51" s="351"/>
      <c r="C51" s="353"/>
      <c r="D51" s="354"/>
      <c r="E51" s="357"/>
      <c r="F51" s="358"/>
      <c r="G51" s="363" t="s">
        <v>172</v>
      </c>
      <c r="H51" s="364"/>
      <c r="I51" s="364"/>
      <c r="J51" s="364"/>
      <c r="K51" s="365"/>
      <c r="L51" s="377">
        <v>3</v>
      </c>
      <c r="M51" s="377">
        <v>10</v>
      </c>
      <c r="N51" s="373">
        <v>5530000000</v>
      </c>
      <c r="O51" s="374"/>
      <c r="P51" s="369">
        <v>0</v>
      </c>
      <c r="Q51" s="370"/>
      <c r="R51" s="347">
        <f>R53</f>
        <v>146086.31</v>
      </c>
      <c r="S51" s="348"/>
      <c r="T51" s="343">
        <f>T54</f>
        <v>35000</v>
      </c>
      <c r="U51" s="344"/>
      <c r="V51" s="341">
        <f>V53</f>
        <v>35000</v>
      </c>
    </row>
    <row r="52" spans="1:22" ht="24.75" customHeight="1" thickBot="1" x14ac:dyDescent="0.3">
      <c r="A52" s="318"/>
      <c r="B52" s="352"/>
      <c r="C52" s="355"/>
      <c r="D52" s="356"/>
      <c r="E52" s="359"/>
      <c r="F52" s="360"/>
      <c r="G52" s="366"/>
      <c r="H52" s="367"/>
      <c r="I52" s="367"/>
      <c r="J52" s="367"/>
      <c r="K52" s="368"/>
      <c r="L52" s="378"/>
      <c r="M52" s="378"/>
      <c r="N52" s="375"/>
      <c r="O52" s="376"/>
      <c r="P52" s="371"/>
      <c r="Q52" s="372"/>
      <c r="R52" s="349"/>
      <c r="S52" s="350"/>
      <c r="T52" s="345"/>
      <c r="U52" s="346"/>
      <c r="V52" s="342"/>
    </row>
    <row r="53" spans="1:22" ht="44.25" customHeight="1" thickBot="1" x14ac:dyDescent="0.3">
      <c r="A53" s="96"/>
      <c r="B53" s="236"/>
      <c r="C53" s="323"/>
      <c r="D53" s="324"/>
      <c r="E53" s="325"/>
      <c r="F53" s="326"/>
      <c r="G53" s="327" t="s">
        <v>173</v>
      </c>
      <c r="H53" s="328"/>
      <c r="I53" s="328"/>
      <c r="J53" s="328"/>
      <c r="K53" s="329"/>
      <c r="L53" s="60">
        <v>3</v>
      </c>
      <c r="M53" s="60">
        <v>10</v>
      </c>
      <c r="N53" s="284">
        <v>5530095020</v>
      </c>
      <c r="O53" s="302"/>
      <c r="P53" s="294">
        <v>0</v>
      </c>
      <c r="Q53" s="295"/>
      <c r="R53" s="287">
        <f>R54</f>
        <v>146086.31</v>
      </c>
      <c r="S53" s="289"/>
      <c r="T53" s="300">
        <f>T51</f>
        <v>35000</v>
      </c>
      <c r="U53" s="301"/>
      <c r="V53" s="211">
        <f>V54</f>
        <v>35000</v>
      </c>
    </row>
    <row r="54" spans="1:22" ht="15.75" customHeight="1" x14ac:dyDescent="0.25">
      <c r="A54" s="318"/>
      <c r="B54" s="351"/>
      <c r="C54" s="353"/>
      <c r="D54" s="354"/>
      <c r="E54" s="357"/>
      <c r="F54" s="358"/>
      <c r="G54" s="361"/>
      <c r="H54" s="363" t="s">
        <v>174</v>
      </c>
      <c r="I54" s="364"/>
      <c r="J54" s="364"/>
      <c r="K54" s="365"/>
      <c r="L54" s="377">
        <v>3</v>
      </c>
      <c r="M54" s="377">
        <v>10</v>
      </c>
      <c r="N54" s="373">
        <v>5530095020</v>
      </c>
      <c r="O54" s="374"/>
      <c r="P54" s="379">
        <v>240</v>
      </c>
      <c r="Q54" s="380"/>
      <c r="R54" s="347">
        <v>146086.31</v>
      </c>
      <c r="S54" s="348"/>
      <c r="T54" s="343">
        <v>35000</v>
      </c>
      <c r="U54" s="344"/>
      <c r="V54" s="341">
        <v>35000</v>
      </c>
    </row>
    <row r="55" spans="1:22" ht="16.5" thickBot="1" x14ac:dyDescent="0.3">
      <c r="A55" s="318"/>
      <c r="B55" s="352"/>
      <c r="C55" s="355"/>
      <c r="D55" s="356"/>
      <c r="E55" s="359"/>
      <c r="F55" s="360"/>
      <c r="G55" s="362"/>
      <c r="H55" s="366"/>
      <c r="I55" s="367"/>
      <c r="J55" s="367"/>
      <c r="K55" s="368"/>
      <c r="L55" s="378"/>
      <c r="M55" s="378"/>
      <c r="N55" s="375"/>
      <c r="O55" s="376"/>
      <c r="P55" s="381"/>
      <c r="Q55" s="382"/>
      <c r="R55" s="349"/>
      <c r="S55" s="350"/>
      <c r="T55" s="345"/>
      <c r="U55" s="346"/>
      <c r="V55" s="342"/>
    </row>
    <row r="56" spans="1:22" ht="23.25" thickBot="1" x14ac:dyDescent="0.3">
      <c r="A56" s="96"/>
      <c r="B56" s="231"/>
      <c r="C56" s="87"/>
      <c r="D56" s="87"/>
      <c r="E56" s="216"/>
      <c r="F56" s="216"/>
      <c r="G56" s="216"/>
      <c r="H56" s="212"/>
      <c r="I56" s="212"/>
      <c r="J56" s="212"/>
      <c r="K56" s="213" t="s">
        <v>228</v>
      </c>
      <c r="L56" s="60">
        <v>3</v>
      </c>
      <c r="M56" s="60">
        <v>14</v>
      </c>
      <c r="N56" s="284">
        <v>0</v>
      </c>
      <c r="O56" s="285"/>
      <c r="P56" s="214">
        <v>0</v>
      </c>
      <c r="Q56" s="215"/>
      <c r="R56" s="287">
        <f>R57</f>
        <v>6000</v>
      </c>
      <c r="S56" s="288"/>
      <c r="T56" s="210">
        <f>T57</f>
        <v>20000</v>
      </c>
      <c r="U56" s="211"/>
      <c r="V56" s="211">
        <f>V57</f>
        <v>20000</v>
      </c>
    </row>
    <row r="57" spans="1:22" ht="23.25" thickBot="1" x14ac:dyDescent="0.3">
      <c r="A57" s="96"/>
      <c r="B57" s="231"/>
      <c r="C57" s="87"/>
      <c r="D57" s="87"/>
      <c r="E57" s="216"/>
      <c r="F57" s="216"/>
      <c r="G57" s="216"/>
      <c r="H57" s="212"/>
      <c r="I57" s="212"/>
      <c r="J57" s="212"/>
      <c r="K57" s="213" t="s">
        <v>229</v>
      </c>
      <c r="L57" s="60">
        <v>3</v>
      </c>
      <c r="M57" s="60">
        <v>14</v>
      </c>
      <c r="N57" s="284">
        <v>7700000000</v>
      </c>
      <c r="O57" s="285"/>
      <c r="P57" s="214">
        <v>0</v>
      </c>
      <c r="Q57" s="215"/>
      <c r="R57" s="287">
        <f>R58</f>
        <v>6000</v>
      </c>
      <c r="S57" s="288"/>
      <c r="T57" s="210">
        <f>T58</f>
        <v>20000</v>
      </c>
      <c r="U57" s="211"/>
      <c r="V57" s="211">
        <f>V58</f>
        <v>20000</v>
      </c>
    </row>
    <row r="58" spans="1:22" ht="16.5" thickBot="1" x14ac:dyDescent="0.3">
      <c r="A58" s="96"/>
      <c r="B58" s="231"/>
      <c r="C58" s="87"/>
      <c r="D58" s="87"/>
      <c r="E58" s="216"/>
      <c r="F58" s="216"/>
      <c r="G58" s="216"/>
      <c r="H58" s="212"/>
      <c r="I58" s="212"/>
      <c r="J58" s="212"/>
      <c r="K58" s="213" t="s">
        <v>231</v>
      </c>
      <c r="L58" s="60">
        <v>3</v>
      </c>
      <c r="M58" s="60">
        <v>14</v>
      </c>
      <c r="N58" s="284">
        <v>7700020040</v>
      </c>
      <c r="O58" s="285"/>
      <c r="P58" s="214">
        <v>0</v>
      </c>
      <c r="Q58" s="215"/>
      <c r="R58" s="287">
        <f>R59</f>
        <v>6000</v>
      </c>
      <c r="S58" s="288"/>
      <c r="T58" s="210">
        <v>20000</v>
      </c>
      <c r="U58" s="211"/>
      <c r="V58" s="211">
        <v>20000</v>
      </c>
    </row>
    <row r="59" spans="1:22" ht="23.25" thickBot="1" x14ac:dyDescent="0.3">
      <c r="A59" s="96"/>
      <c r="B59" s="231"/>
      <c r="C59" s="87"/>
      <c r="D59" s="87"/>
      <c r="E59" s="216"/>
      <c r="F59" s="216"/>
      <c r="G59" s="216"/>
      <c r="H59" s="212"/>
      <c r="I59" s="212"/>
      <c r="J59" s="212"/>
      <c r="K59" s="213" t="s">
        <v>163</v>
      </c>
      <c r="L59" s="60">
        <v>3</v>
      </c>
      <c r="M59" s="60">
        <v>14</v>
      </c>
      <c r="N59" s="284">
        <v>7700020040</v>
      </c>
      <c r="O59" s="285"/>
      <c r="P59" s="214">
        <v>240</v>
      </c>
      <c r="Q59" s="215"/>
      <c r="R59" s="287">
        <v>6000</v>
      </c>
      <c r="S59" s="288"/>
      <c r="T59" s="210">
        <v>20000</v>
      </c>
      <c r="U59" s="211"/>
      <c r="V59" s="211">
        <v>20000</v>
      </c>
    </row>
    <row r="60" spans="1:22" ht="16.5" customHeight="1" thickBot="1" x14ac:dyDescent="0.3">
      <c r="A60" s="96"/>
      <c r="B60" s="332" t="s">
        <v>175</v>
      </c>
      <c r="C60" s="333"/>
      <c r="D60" s="333"/>
      <c r="E60" s="333"/>
      <c r="F60" s="333"/>
      <c r="G60" s="333"/>
      <c r="H60" s="333"/>
      <c r="I60" s="333"/>
      <c r="J60" s="333"/>
      <c r="K60" s="334"/>
      <c r="L60" s="93">
        <v>4</v>
      </c>
      <c r="M60" s="93">
        <v>0</v>
      </c>
      <c r="N60" s="335">
        <v>0</v>
      </c>
      <c r="O60" s="336"/>
      <c r="P60" s="337">
        <v>0</v>
      </c>
      <c r="Q60" s="338"/>
      <c r="R60" s="330">
        <f>R61</f>
        <v>571287.15</v>
      </c>
      <c r="S60" s="331"/>
      <c r="T60" s="307">
        <f>T61</f>
        <v>618100</v>
      </c>
      <c r="U60" s="308"/>
      <c r="V60" s="232">
        <f>V62</f>
        <v>881500</v>
      </c>
    </row>
    <row r="61" spans="1:22" ht="14.25" customHeight="1" thickBot="1" x14ac:dyDescent="0.3">
      <c r="A61" s="96"/>
      <c r="B61" s="236"/>
      <c r="C61" s="332" t="s">
        <v>73</v>
      </c>
      <c r="D61" s="333"/>
      <c r="E61" s="333"/>
      <c r="F61" s="333"/>
      <c r="G61" s="333"/>
      <c r="H61" s="333"/>
      <c r="I61" s="333"/>
      <c r="J61" s="333"/>
      <c r="K61" s="334"/>
      <c r="L61" s="93">
        <v>4</v>
      </c>
      <c r="M61" s="93">
        <v>9</v>
      </c>
      <c r="N61" s="335">
        <v>0</v>
      </c>
      <c r="O61" s="336"/>
      <c r="P61" s="337">
        <v>0</v>
      </c>
      <c r="Q61" s="338"/>
      <c r="R61" s="330">
        <f>R62</f>
        <v>571287.15</v>
      </c>
      <c r="S61" s="331"/>
      <c r="T61" s="307">
        <f>T62</f>
        <v>618100</v>
      </c>
      <c r="U61" s="308"/>
      <c r="V61" s="232">
        <f>V62</f>
        <v>881500</v>
      </c>
    </row>
    <row r="62" spans="1:22" ht="55.5" customHeight="1" thickBot="1" x14ac:dyDescent="0.3">
      <c r="A62" s="96"/>
      <c r="B62" s="236"/>
      <c r="C62" s="323"/>
      <c r="D62" s="324"/>
      <c r="E62" s="327" t="s">
        <v>274</v>
      </c>
      <c r="F62" s="328"/>
      <c r="G62" s="328"/>
      <c r="H62" s="328"/>
      <c r="I62" s="328"/>
      <c r="J62" s="328"/>
      <c r="K62" s="329"/>
      <c r="L62" s="60">
        <v>4</v>
      </c>
      <c r="M62" s="60">
        <v>9</v>
      </c>
      <c r="N62" s="284">
        <v>5500000000</v>
      </c>
      <c r="O62" s="302"/>
      <c r="P62" s="294">
        <v>0</v>
      </c>
      <c r="Q62" s="295"/>
      <c r="R62" s="287">
        <f>R63</f>
        <v>571287.15</v>
      </c>
      <c r="S62" s="289"/>
      <c r="T62" s="300">
        <f>T63</f>
        <v>618100</v>
      </c>
      <c r="U62" s="301"/>
      <c r="V62" s="211">
        <f>V63</f>
        <v>881500</v>
      </c>
    </row>
    <row r="63" spans="1:22" ht="15.75" customHeight="1" x14ac:dyDescent="0.25">
      <c r="A63" s="318"/>
      <c r="B63" s="351"/>
      <c r="C63" s="353"/>
      <c r="D63" s="354"/>
      <c r="E63" s="357"/>
      <c r="F63" s="358"/>
      <c r="G63" s="363" t="s">
        <v>176</v>
      </c>
      <c r="H63" s="364"/>
      <c r="I63" s="364"/>
      <c r="J63" s="364"/>
      <c r="K63" s="365"/>
      <c r="L63" s="377">
        <v>4</v>
      </c>
      <c r="M63" s="377">
        <v>9</v>
      </c>
      <c r="N63" s="373">
        <v>5540000000</v>
      </c>
      <c r="O63" s="374"/>
      <c r="P63" s="369">
        <v>0</v>
      </c>
      <c r="Q63" s="370"/>
      <c r="R63" s="347">
        <f>R65</f>
        <v>571287.15</v>
      </c>
      <c r="S63" s="348"/>
      <c r="T63" s="343">
        <f>T65</f>
        <v>618100</v>
      </c>
      <c r="U63" s="344"/>
      <c r="V63" s="341">
        <f>V65</f>
        <v>881500</v>
      </c>
    </row>
    <row r="64" spans="1:22" ht="28.5" customHeight="1" thickBot="1" x14ac:dyDescent="0.3">
      <c r="A64" s="318"/>
      <c r="B64" s="352"/>
      <c r="C64" s="355"/>
      <c r="D64" s="356"/>
      <c r="E64" s="359"/>
      <c r="F64" s="360"/>
      <c r="G64" s="366"/>
      <c r="H64" s="367"/>
      <c r="I64" s="367"/>
      <c r="J64" s="367"/>
      <c r="K64" s="368"/>
      <c r="L64" s="378"/>
      <c r="M64" s="378"/>
      <c r="N64" s="375"/>
      <c r="O64" s="376"/>
      <c r="P64" s="371"/>
      <c r="Q64" s="372"/>
      <c r="R64" s="349"/>
      <c r="S64" s="350"/>
      <c r="T64" s="345"/>
      <c r="U64" s="346"/>
      <c r="V64" s="342"/>
    </row>
    <row r="65" spans="1:22" ht="42.75" customHeight="1" thickBot="1" x14ac:dyDescent="0.3">
      <c r="A65" s="96"/>
      <c r="B65" s="236"/>
      <c r="C65" s="323"/>
      <c r="D65" s="324"/>
      <c r="E65" s="325"/>
      <c r="F65" s="326"/>
      <c r="G65" s="327" t="s">
        <v>177</v>
      </c>
      <c r="H65" s="328"/>
      <c r="I65" s="328"/>
      <c r="J65" s="328"/>
      <c r="K65" s="329"/>
      <c r="L65" s="60">
        <v>4</v>
      </c>
      <c r="M65" s="60">
        <v>9</v>
      </c>
      <c r="N65" s="284">
        <v>5540095280</v>
      </c>
      <c r="O65" s="302"/>
      <c r="P65" s="294">
        <v>0</v>
      </c>
      <c r="Q65" s="295"/>
      <c r="R65" s="287">
        <f>R66</f>
        <v>571287.15</v>
      </c>
      <c r="S65" s="289"/>
      <c r="T65" s="300">
        <f>T66</f>
        <v>618100</v>
      </c>
      <c r="U65" s="301"/>
      <c r="V65" s="211">
        <f>V66</f>
        <v>881500</v>
      </c>
    </row>
    <row r="66" spans="1:22" ht="15.75" customHeight="1" x14ac:dyDescent="0.25">
      <c r="A66" s="318"/>
      <c r="B66" s="351"/>
      <c r="C66" s="353"/>
      <c r="D66" s="354"/>
      <c r="E66" s="357"/>
      <c r="F66" s="358"/>
      <c r="G66" s="361"/>
      <c r="H66" s="363" t="s">
        <v>174</v>
      </c>
      <c r="I66" s="364"/>
      <c r="J66" s="364"/>
      <c r="K66" s="365"/>
      <c r="L66" s="377">
        <v>4</v>
      </c>
      <c r="M66" s="377">
        <v>9</v>
      </c>
      <c r="N66" s="373">
        <v>5540095280</v>
      </c>
      <c r="O66" s="374"/>
      <c r="P66" s="369">
        <v>240</v>
      </c>
      <c r="Q66" s="370"/>
      <c r="R66" s="347">
        <v>571287.15</v>
      </c>
      <c r="S66" s="348"/>
      <c r="T66" s="343">
        <v>618100</v>
      </c>
      <c r="U66" s="344"/>
      <c r="V66" s="341">
        <v>881500</v>
      </c>
    </row>
    <row r="67" spans="1:22" ht="16.5" thickBot="1" x14ac:dyDescent="0.3">
      <c r="A67" s="318"/>
      <c r="B67" s="352"/>
      <c r="C67" s="355"/>
      <c r="D67" s="356"/>
      <c r="E67" s="359"/>
      <c r="F67" s="360"/>
      <c r="G67" s="362"/>
      <c r="H67" s="366"/>
      <c r="I67" s="367"/>
      <c r="J67" s="367"/>
      <c r="K67" s="368"/>
      <c r="L67" s="378"/>
      <c r="M67" s="378"/>
      <c r="N67" s="375"/>
      <c r="O67" s="376"/>
      <c r="P67" s="371"/>
      <c r="Q67" s="372"/>
      <c r="R67" s="349"/>
      <c r="S67" s="350"/>
      <c r="T67" s="345"/>
      <c r="U67" s="346"/>
      <c r="V67" s="342"/>
    </row>
    <row r="68" spans="1:22" ht="18.75" customHeight="1" thickBot="1" x14ac:dyDescent="0.3">
      <c r="A68" s="96"/>
      <c r="B68" s="332" t="s">
        <v>178</v>
      </c>
      <c r="C68" s="333"/>
      <c r="D68" s="333"/>
      <c r="E68" s="333"/>
      <c r="F68" s="333"/>
      <c r="G68" s="333"/>
      <c r="H68" s="333"/>
      <c r="I68" s="333"/>
      <c r="J68" s="333"/>
      <c r="K68" s="334"/>
      <c r="L68" s="93">
        <v>5</v>
      </c>
      <c r="M68" s="93">
        <v>0</v>
      </c>
      <c r="N68" s="335">
        <v>0</v>
      </c>
      <c r="O68" s="336"/>
      <c r="P68" s="337">
        <v>0</v>
      </c>
      <c r="Q68" s="338"/>
      <c r="R68" s="339">
        <f>R69</f>
        <v>289745.90000000002</v>
      </c>
      <c r="S68" s="340"/>
      <c r="T68" s="307">
        <f>T69</f>
        <v>158016</v>
      </c>
      <c r="U68" s="308"/>
      <c r="V68" s="232">
        <f>V70</f>
        <v>282516</v>
      </c>
    </row>
    <row r="69" spans="1:22" ht="16.5" customHeight="1" thickBot="1" x14ac:dyDescent="0.3">
      <c r="A69" s="96"/>
      <c r="B69" s="236"/>
      <c r="C69" s="332" t="s">
        <v>43</v>
      </c>
      <c r="D69" s="333"/>
      <c r="E69" s="333"/>
      <c r="F69" s="333"/>
      <c r="G69" s="333"/>
      <c r="H69" s="333"/>
      <c r="I69" s="333"/>
      <c r="J69" s="333"/>
      <c r="K69" s="334"/>
      <c r="L69" s="93">
        <v>5</v>
      </c>
      <c r="M69" s="93">
        <v>3</v>
      </c>
      <c r="N69" s="335">
        <v>0</v>
      </c>
      <c r="O69" s="336"/>
      <c r="P69" s="337">
        <v>0</v>
      </c>
      <c r="Q69" s="338"/>
      <c r="R69" s="339">
        <f>R70</f>
        <v>289745.90000000002</v>
      </c>
      <c r="S69" s="340"/>
      <c r="T69" s="307">
        <f>T70</f>
        <v>158016</v>
      </c>
      <c r="U69" s="308"/>
      <c r="V69" s="232">
        <f>V70</f>
        <v>282516</v>
      </c>
    </row>
    <row r="70" spans="1:22" ht="58.5" customHeight="1" thickBot="1" x14ac:dyDescent="0.3">
      <c r="A70" s="96"/>
      <c r="B70" s="236"/>
      <c r="C70" s="323"/>
      <c r="D70" s="324"/>
      <c r="E70" s="327" t="s">
        <v>274</v>
      </c>
      <c r="F70" s="328"/>
      <c r="G70" s="328"/>
      <c r="H70" s="328"/>
      <c r="I70" s="328"/>
      <c r="J70" s="328"/>
      <c r="K70" s="329"/>
      <c r="L70" s="60">
        <v>5</v>
      </c>
      <c r="M70" s="60">
        <v>3</v>
      </c>
      <c r="N70" s="284">
        <v>5500000000</v>
      </c>
      <c r="O70" s="302"/>
      <c r="P70" s="294">
        <v>0</v>
      </c>
      <c r="Q70" s="295"/>
      <c r="R70" s="287">
        <f>R71</f>
        <v>289745.90000000002</v>
      </c>
      <c r="S70" s="289"/>
      <c r="T70" s="300">
        <f>T71</f>
        <v>158016</v>
      </c>
      <c r="U70" s="301"/>
      <c r="V70" s="211">
        <f>V71</f>
        <v>282516</v>
      </c>
    </row>
    <row r="71" spans="1:22" ht="36.75" customHeight="1" thickBot="1" x14ac:dyDescent="0.3">
      <c r="A71" s="96"/>
      <c r="B71" s="236"/>
      <c r="C71" s="323"/>
      <c r="D71" s="324"/>
      <c r="E71" s="327" t="s">
        <v>179</v>
      </c>
      <c r="F71" s="328"/>
      <c r="G71" s="328"/>
      <c r="H71" s="328"/>
      <c r="I71" s="328"/>
      <c r="J71" s="328"/>
      <c r="K71" s="329"/>
      <c r="L71" s="60">
        <v>5</v>
      </c>
      <c r="M71" s="60">
        <v>3</v>
      </c>
      <c r="N71" s="284">
        <v>5550000000</v>
      </c>
      <c r="O71" s="302"/>
      <c r="P71" s="294">
        <v>0</v>
      </c>
      <c r="Q71" s="295"/>
      <c r="R71" s="287">
        <f>R72</f>
        <v>289745.90000000002</v>
      </c>
      <c r="S71" s="289"/>
      <c r="T71" s="300">
        <f>T72</f>
        <v>158016</v>
      </c>
      <c r="U71" s="301"/>
      <c r="V71" s="211">
        <f>V72</f>
        <v>282516</v>
      </c>
    </row>
    <row r="72" spans="1:22" ht="32.25" customHeight="1" thickBot="1" x14ac:dyDescent="0.3">
      <c r="A72" s="96"/>
      <c r="B72" s="236"/>
      <c r="C72" s="323"/>
      <c r="D72" s="324"/>
      <c r="E72" s="327" t="s">
        <v>180</v>
      </c>
      <c r="F72" s="328"/>
      <c r="G72" s="328"/>
      <c r="H72" s="328"/>
      <c r="I72" s="328"/>
      <c r="J72" s="328"/>
      <c r="K72" s="329"/>
      <c r="L72" s="60">
        <v>5</v>
      </c>
      <c r="M72" s="60">
        <v>3</v>
      </c>
      <c r="N72" s="284">
        <v>5550095310</v>
      </c>
      <c r="O72" s="302"/>
      <c r="P72" s="294">
        <v>0</v>
      </c>
      <c r="Q72" s="295"/>
      <c r="R72" s="287">
        <f>R73</f>
        <v>289745.90000000002</v>
      </c>
      <c r="S72" s="289"/>
      <c r="T72" s="300">
        <f>T73</f>
        <v>158016</v>
      </c>
      <c r="U72" s="301"/>
      <c r="V72" s="211">
        <f>V73</f>
        <v>282516</v>
      </c>
    </row>
    <row r="73" spans="1:22" ht="33.75" customHeight="1" thickBot="1" x14ac:dyDescent="0.3">
      <c r="A73" s="96"/>
      <c r="B73" s="236"/>
      <c r="C73" s="323"/>
      <c r="D73" s="324"/>
      <c r="E73" s="327" t="s">
        <v>174</v>
      </c>
      <c r="F73" s="328"/>
      <c r="G73" s="328"/>
      <c r="H73" s="328"/>
      <c r="I73" s="328"/>
      <c r="J73" s="328"/>
      <c r="K73" s="329"/>
      <c r="L73" s="60">
        <v>5</v>
      </c>
      <c r="M73" s="60">
        <v>3</v>
      </c>
      <c r="N73" s="284">
        <v>5550095310</v>
      </c>
      <c r="O73" s="302"/>
      <c r="P73" s="294">
        <v>240</v>
      </c>
      <c r="Q73" s="295"/>
      <c r="R73" s="287">
        <v>289745.90000000002</v>
      </c>
      <c r="S73" s="289"/>
      <c r="T73" s="300">
        <v>158016</v>
      </c>
      <c r="U73" s="301"/>
      <c r="V73" s="211">
        <v>282516</v>
      </c>
    </row>
    <row r="74" spans="1:22" ht="16.5" customHeight="1" thickBot="1" x14ac:dyDescent="0.3">
      <c r="A74" s="96"/>
      <c r="B74" s="332" t="s">
        <v>181</v>
      </c>
      <c r="C74" s="333"/>
      <c r="D74" s="333"/>
      <c r="E74" s="333"/>
      <c r="F74" s="333"/>
      <c r="G74" s="333"/>
      <c r="H74" s="333"/>
      <c r="I74" s="333"/>
      <c r="J74" s="333"/>
      <c r="K74" s="334"/>
      <c r="L74" s="93">
        <v>8</v>
      </c>
      <c r="M74" s="93">
        <v>0</v>
      </c>
      <c r="N74" s="335">
        <v>0</v>
      </c>
      <c r="O74" s="336"/>
      <c r="P74" s="337">
        <v>0</v>
      </c>
      <c r="Q74" s="338"/>
      <c r="R74" s="330">
        <f>R75</f>
        <v>1937764.9300000002</v>
      </c>
      <c r="S74" s="331"/>
      <c r="T74" s="307">
        <f>T75</f>
        <v>1280400</v>
      </c>
      <c r="U74" s="308"/>
      <c r="V74" s="232">
        <f>V75</f>
        <v>1080400</v>
      </c>
    </row>
    <row r="75" spans="1:22" ht="16.5" thickBot="1" x14ac:dyDescent="0.3">
      <c r="A75" s="96"/>
      <c r="B75" s="236"/>
      <c r="C75" s="332" t="s">
        <v>46</v>
      </c>
      <c r="D75" s="333"/>
      <c r="E75" s="333"/>
      <c r="F75" s="333"/>
      <c r="G75" s="333"/>
      <c r="H75" s="333"/>
      <c r="I75" s="333"/>
      <c r="J75" s="333"/>
      <c r="K75" s="334"/>
      <c r="L75" s="93">
        <v>8</v>
      </c>
      <c r="M75" s="93">
        <v>1</v>
      </c>
      <c r="N75" s="335">
        <v>0</v>
      </c>
      <c r="O75" s="336"/>
      <c r="P75" s="337">
        <v>0</v>
      </c>
      <c r="Q75" s="338"/>
      <c r="R75" s="330">
        <f>R76</f>
        <v>1937764.9300000002</v>
      </c>
      <c r="S75" s="331"/>
      <c r="T75" s="307">
        <f>T76</f>
        <v>1280400</v>
      </c>
      <c r="U75" s="308"/>
      <c r="V75" s="232">
        <f>V76</f>
        <v>1080400</v>
      </c>
    </row>
    <row r="76" spans="1:22" ht="52.5" customHeight="1" thickBot="1" x14ac:dyDescent="0.3">
      <c r="A76" s="96"/>
      <c r="B76" s="236"/>
      <c r="C76" s="323"/>
      <c r="D76" s="324"/>
      <c r="E76" s="327" t="s">
        <v>274</v>
      </c>
      <c r="F76" s="328"/>
      <c r="G76" s="328"/>
      <c r="H76" s="328"/>
      <c r="I76" s="328"/>
      <c r="J76" s="328"/>
      <c r="K76" s="329"/>
      <c r="L76" s="60">
        <v>8</v>
      </c>
      <c r="M76" s="60">
        <v>1</v>
      </c>
      <c r="N76" s="284">
        <v>5500000000</v>
      </c>
      <c r="O76" s="302"/>
      <c r="P76" s="294">
        <v>0</v>
      </c>
      <c r="Q76" s="295"/>
      <c r="R76" s="287">
        <f>R77</f>
        <v>1937764.9300000002</v>
      </c>
      <c r="S76" s="289"/>
      <c r="T76" s="300">
        <f>T77</f>
        <v>1280400</v>
      </c>
      <c r="U76" s="301"/>
      <c r="V76" s="211">
        <f>V77</f>
        <v>1080400</v>
      </c>
    </row>
    <row r="77" spans="1:22" ht="36" customHeight="1" thickBot="1" x14ac:dyDescent="0.3">
      <c r="A77" s="96"/>
      <c r="B77" s="236"/>
      <c r="C77" s="323"/>
      <c r="D77" s="324"/>
      <c r="E77" s="327" t="s">
        <v>182</v>
      </c>
      <c r="F77" s="328"/>
      <c r="G77" s="328"/>
      <c r="H77" s="328"/>
      <c r="I77" s="328"/>
      <c r="J77" s="328"/>
      <c r="K77" s="329"/>
      <c r="L77" s="60">
        <v>8</v>
      </c>
      <c r="M77" s="60">
        <v>1</v>
      </c>
      <c r="N77" s="284">
        <v>5560000000</v>
      </c>
      <c r="O77" s="302"/>
      <c r="P77" s="294">
        <v>0</v>
      </c>
      <c r="Q77" s="295"/>
      <c r="R77" s="287">
        <f>R78+R80+R82</f>
        <v>1937764.9300000002</v>
      </c>
      <c r="S77" s="289"/>
      <c r="T77" s="300">
        <f>T78+T80+T82</f>
        <v>1280400</v>
      </c>
      <c r="U77" s="301"/>
      <c r="V77" s="211">
        <f>V78+V80+V82</f>
        <v>1080400</v>
      </c>
    </row>
    <row r="78" spans="1:22" ht="42.75" customHeight="1" thickBot="1" x14ac:dyDescent="0.3">
      <c r="A78" s="96"/>
      <c r="B78" s="236"/>
      <c r="C78" s="55"/>
      <c r="D78" s="56"/>
      <c r="E78" s="57"/>
      <c r="F78" s="58"/>
      <c r="G78" s="327" t="s">
        <v>183</v>
      </c>
      <c r="H78" s="328"/>
      <c r="I78" s="328"/>
      <c r="J78" s="328"/>
      <c r="K78" s="329"/>
      <c r="L78" s="60">
        <v>8</v>
      </c>
      <c r="M78" s="60">
        <v>1</v>
      </c>
      <c r="N78" s="284">
        <v>5560075080</v>
      </c>
      <c r="O78" s="302"/>
      <c r="P78" s="294">
        <v>0</v>
      </c>
      <c r="Q78" s="295"/>
      <c r="R78" s="287">
        <f>R79</f>
        <v>980400</v>
      </c>
      <c r="S78" s="289"/>
      <c r="T78" s="300">
        <f>T79</f>
        <v>980400</v>
      </c>
      <c r="U78" s="301"/>
      <c r="V78" s="211">
        <f>V79</f>
        <v>980400</v>
      </c>
    </row>
    <row r="79" spans="1:22" ht="20.25" customHeight="1" thickBot="1" x14ac:dyDescent="0.3">
      <c r="A79" s="96"/>
      <c r="B79" s="236"/>
      <c r="C79" s="323"/>
      <c r="D79" s="324"/>
      <c r="E79" s="325"/>
      <c r="F79" s="326"/>
      <c r="G79" s="327" t="s">
        <v>139</v>
      </c>
      <c r="H79" s="328"/>
      <c r="I79" s="328"/>
      <c r="J79" s="328"/>
      <c r="K79" s="329"/>
      <c r="L79" s="60">
        <v>8</v>
      </c>
      <c r="M79" s="60">
        <v>1</v>
      </c>
      <c r="N79" s="284">
        <v>5560075080</v>
      </c>
      <c r="O79" s="302"/>
      <c r="P79" s="294">
        <v>540</v>
      </c>
      <c r="Q79" s="295"/>
      <c r="R79" s="287">
        <v>980400</v>
      </c>
      <c r="S79" s="289"/>
      <c r="T79" s="300">
        <v>980400</v>
      </c>
      <c r="U79" s="301"/>
      <c r="V79" s="211">
        <v>980400</v>
      </c>
    </row>
    <row r="80" spans="1:22" ht="30" customHeight="1" thickBot="1" x14ac:dyDescent="0.3">
      <c r="A80" s="96"/>
      <c r="B80" s="236"/>
      <c r="C80" s="323"/>
      <c r="D80" s="324"/>
      <c r="E80" s="325"/>
      <c r="F80" s="326"/>
      <c r="G80" s="85"/>
      <c r="H80" s="327" t="s">
        <v>260</v>
      </c>
      <c r="I80" s="328"/>
      <c r="J80" s="328"/>
      <c r="K80" s="329"/>
      <c r="L80" s="60">
        <v>8</v>
      </c>
      <c r="M80" s="60">
        <v>1</v>
      </c>
      <c r="N80" s="284">
        <v>5560095110</v>
      </c>
      <c r="O80" s="302"/>
      <c r="P80" s="294">
        <v>0</v>
      </c>
      <c r="Q80" s="295"/>
      <c r="R80" s="287">
        <f>R81</f>
        <v>300000</v>
      </c>
      <c r="S80" s="289"/>
      <c r="T80" s="300">
        <v>0</v>
      </c>
      <c r="U80" s="301"/>
      <c r="V80" s="211">
        <v>0</v>
      </c>
    </row>
    <row r="81" spans="1:22" ht="35.25" customHeight="1" thickBot="1" x14ac:dyDescent="0.3">
      <c r="A81" s="96"/>
      <c r="B81" s="238"/>
      <c r="C81" s="65"/>
      <c r="D81" s="66"/>
      <c r="E81" s="67"/>
      <c r="F81" s="68"/>
      <c r="G81" s="94"/>
      <c r="H81" s="70"/>
      <c r="I81" s="71"/>
      <c r="J81" s="71"/>
      <c r="K81" s="72" t="s">
        <v>259</v>
      </c>
      <c r="L81" s="79">
        <v>8</v>
      </c>
      <c r="M81" s="95">
        <v>1</v>
      </c>
      <c r="N81" s="284">
        <v>5560095110</v>
      </c>
      <c r="O81" s="302"/>
      <c r="P81" s="83">
        <v>240</v>
      </c>
      <c r="Q81" s="84"/>
      <c r="R81" s="287">
        <v>300000</v>
      </c>
      <c r="S81" s="289"/>
      <c r="T81" s="300">
        <v>0</v>
      </c>
      <c r="U81" s="301"/>
      <c r="V81" s="80">
        <v>0</v>
      </c>
    </row>
    <row r="82" spans="1:22" ht="35.25" customHeight="1" thickBot="1" x14ac:dyDescent="0.3">
      <c r="A82" s="96"/>
      <c r="B82" s="238"/>
      <c r="C82" s="65"/>
      <c r="D82" s="66"/>
      <c r="E82" s="67"/>
      <c r="F82" s="68"/>
      <c r="G82" s="94"/>
      <c r="H82" s="70"/>
      <c r="I82" s="71"/>
      <c r="J82" s="71"/>
      <c r="K82" s="72" t="s">
        <v>261</v>
      </c>
      <c r="L82" s="79">
        <v>8</v>
      </c>
      <c r="M82" s="95">
        <v>1</v>
      </c>
      <c r="N82" s="284">
        <v>5560095220</v>
      </c>
      <c r="O82" s="302"/>
      <c r="P82" s="83">
        <v>0</v>
      </c>
      <c r="Q82" s="84"/>
      <c r="R82" s="287">
        <f>R83</f>
        <v>657364.93000000005</v>
      </c>
      <c r="S82" s="289"/>
      <c r="T82" s="300">
        <v>300000</v>
      </c>
      <c r="U82" s="301"/>
      <c r="V82" s="80">
        <v>100000</v>
      </c>
    </row>
    <row r="83" spans="1:22" ht="35.25" customHeight="1" thickBot="1" x14ac:dyDescent="0.3">
      <c r="A83" s="96"/>
      <c r="B83" s="238"/>
      <c r="C83" s="65"/>
      <c r="D83" s="66"/>
      <c r="E83" s="67"/>
      <c r="F83" s="68"/>
      <c r="G83" s="94"/>
      <c r="H83" s="70"/>
      <c r="I83" s="71"/>
      <c r="J83" s="71"/>
      <c r="K83" s="72" t="s">
        <v>174</v>
      </c>
      <c r="L83" s="79">
        <v>8</v>
      </c>
      <c r="M83" s="95">
        <v>1</v>
      </c>
      <c r="N83" s="284">
        <v>5560095220</v>
      </c>
      <c r="O83" s="302"/>
      <c r="P83" s="83">
        <v>240</v>
      </c>
      <c r="Q83" s="84"/>
      <c r="R83" s="287">
        <v>657364.93000000005</v>
      </c>
      <c r="S83" s="289"/>
      <c r="T83" s="300">
        <v>300000</v>
      </c>
      <c r="U83" s="301"/>
      <c r="V83" s="80">
        <v>100000</v>
      </c>
    </row>
    <row r="84" spans="1:22" ht="15.75" customHeight="1" x14ac:dyDescent="0.25">
      <c r="A84" s="318"/>
      <c r="B84" s="319" t="s">
        <v>184</v>
      </c>
      <c r="C84" s="320"/>
      <c r="D84" s="320"/>
      <c r="E84" s="320"/>
      <c r="F84" s="320"/>
      <c r="G84" s="320"/>
      <c r="H84" s="320"/>
      <c r="I84" s="320"/>
      <c r="J84" s="320"/>
      <c r="K84" s="320"/>
      <c r="L84" s="309"/>
      <c r="M84" s="309"/>
      <c r="N84" s="309"/>
      <c r="O84" s="309"/>
      <c r="P84" s="313"/>
      <c r="Q84" s="314"/>
      <c r="R84" s="303">
        <f>R74+R68+R60+R47+R38+R9</f>
        <v>5117187.1500000004</v>
      </c>
      <c r="S84" s="304"/>
      <c r="T84" s="303">
        <f>T74+T68+T60+T47+T38+T9</f>
        <v>3864500</v>
      </c>
      <c r="U84" s="304"/>
      <c r="V84" s="310">
        <f>V74+V68+V60+V47+V38+V9</f>
        <v>4052400</v>
      </c>
    </row>
    <row r="85" spans="1:22" ht="7.5" customHeight="1" thickBot="1" x14ac:dyDescent="0.3">
      <c r="A85" s="318"/>
      <c r="B85" s="321"/>
      <c r="C85" s="322"/>
      <c r="D85" s="322"/>
      <c r="E85" s="322"/>
      <c r="F85" s="322"/>
      <c r="G85" s="322"/>
      <c r="H85" s="322"/>
      <c r="I85" s="322"/>
      <c r="J85" s="322"/>
      <c r="K85" s="322"/>
      <c r="L85" s="317"/>
      <c r="M85" s="317"/>
      <c r="N85" s="317"/>
      <c r="O85" s="317"/>
      <c r="P85" s="315"/>
      <c r="Q85" s="316"/>
      <c r="R85" s="305"/>
      <c r="S85" s="306"/>
      <c r="T85" s="305"/>
      <c r="U85" s="306"/>
      <c r="V85" s="311"/>
    </row>
    <row r="86" spans="1:22" x14ac:dyDescent="0.25">
      <c r="A86" s="50"/>
      <c r="B86" s="50"/>
      <c r="C86" s="312"/>
      <c r="D86" s="312"/>
      <c r="E86" s="312"/>
      <c r="F86" s="312"/>
      <c r="G86" s="96"/>
      <c r="H86" s="312"/>
      <c r="I86" s="312"/>
      <c r="J86" s="312"/>
      <c r="K86" s="312"/>
      <c r="L86" s="50"/>
      <c r="M86" s="50"/>
      <c r="N86" s="312"/>
      <c r="O86" s="312"/>
      <c r="P86" s="312"/>
      <c r="Q86" s="312"/>
      <c r="R86" s="309"/>
      <c r="S86" s="309"/>
      <c r="T86" s="309"/>
      <c r="U86" s="309"/>
      <c r="V86" s="53"/>
    </row>
    <row r="87" spans="1:22" x14ac:dyDescent="0.25">
      <c r="A87" s="50"/>
      <c r="B87" s="50"/>
      <c r="C87" s="283"/>
      <c r="D87" s="283"/>
      <c r="E87" s="283"/>
      <c r="F87" s="283"/>
      <c r="G87" s="50"/>
      <c r="H87" s="283"/>
      <c r="I87" s="283"/>
      <c r="J87" s="283"/>
      <c r="K87" s="283"/>
      <c r="L87" s="50"/>
      <c r="M87" s="50"/>
      <c r="N87" s="283"/>
      <c r="O87" s="283"/>
      <c r="P87" s="283"/>
      <c r="Q87" s="283"/>
      <c r="R87" s="283"/>
      <c r="S87" s="283"/>
      <c r="T87" s="283"/>
      <c r="U87" s="283"/>
      <c r="V87" s="50"/>
    </row>
    <row r="88" spans="1:22" x14ac:dyDescent="0.25">
      <c r="A88" s="50"/>
      <c r="B88" s="50"/>
      <c r="C88" s="283"/>
      <c r="D88" s="283"/>
      <c r="E88" s="283"/>
      <c r="F88" s="283"/>
      <c r="G88" s="50"/>
      <c r="H88" s="283"/>
      <c r="I88" s="283"/>
      <c r="J88" s="283"/>
      <c r="K88" s="283"/>
      <c r="L88" s="50"/>
      <c r="M88" s="50"/>
      <c r="N88" s="283"/>
      <c r="O88" s="283"/>
      <c r="P88" s="283"/>
      <c r="Q88" s="283"/>
      <c r="R88" s="283"/>
      <c r="S88" s="283"/>
      <c r="T88" s="283"/>
      <c r="U88" s="283"/>
      <c r="V88" s="50"/>
    </row>
    <row r="89" spans="1:22" x14ac:dyDescent="0.25">
      <c r="A89" s="50"/>
      <c r="B89" s="50"/>
      <c r="C89" s="283"/>
      <c r="D89" s="283"/>
      <c r="E89" s="283"/>
      <c r="F89" s="283"/>
      <c r="G89" s="50"/>
      <c r="H89" s="283"/>
      <c r="I89" s="283"/>
      <c r="J89" s="283"/>
      <c r="K89" s="283"/>
      <c r="L89" s="50"/>
      <c r="M89" s="50"/>
      <c r="N89" s="283"/>
      <c r="O89" s="283"/>
      <c r="P89" s="283"/>
      <c r="Q89" s="283"/>
      <c r="R89" s="283"/>
      <c r="S89" s="283"/>
      <c r="T89" s="283"/>
      <c r="U89" s="283"/>
      <c r="V89" s="50"/>
    </row>
    <row r="90" spans="1:22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spans="1:22" x14ac:dyDescent="0.25">
      <c r="A91" s="97"/>
    </row>
  </sheetData>
  <mergeCells count="451">
    <mergeCell ref="Q1:V1"/>
    <mergeCell ref="C2:D2"/>
    <mergeCell ref="E2:F2"/>
    <mergeCell ref="H2:K2"/>
    <mergeCell ref="O4:P4"/>
    <mergeCell ref="N31:O31"/>
    <mergeCell ref="C1:D1"/>
    <mergeCell ref="E1:F1"/>
    <mergeCell ref="H1:K1"/>
    <mergeCell ref="O1:P1"/>
    <mergeCell ref="S5:T5"/>
    <mergeCell ref="R28:S28"/>
    <mergeCell ref="R29:S29"/>
    <mergeCell ref="R30:S30"/>
    <mergeCell ref="R31:S31"/>
    <mergeCell ref="N28:O28"/>
    <mergeCell ref="N29:O29"/>
    <mergeCell ref="N30:O30"/>
    <mergeCell ref="O2:P2"/>
    <mergeCell ref="Q2:V2"/>
    <mergeCell ref="B8:K8"/>
    <mergeCell ref="N8:O8"/>
    <mergeCell ref="P8:Q8"/>
    <mergeCell ref="R8:S8"/>
    <mergeCell ref="Q3:V3"/>
    <mergeCell ref="C4:D4"/>
    <mergeCell ref="E4:F4"/>
    <mergeCell ref="H4:K4"/>
    <mergeCell ref="C3:D3"/>
    <mergeCell ref="E3:F3"/>
    <mergeCell ref="H3:K3"/>
    <mergeCell ref="O3:P3"/>
    <mergeCell ref="T7:U7"/>
    <mergeCell ref="C5:D5"/>
    <mergeCell ref="E5:F5"/>
    <mergeCell ref="H5:K5"/>
    <mergeCell ref="O5:P5"/>
    <mergeCell ref="R7:S7"/>
    <mergeCell ref="Q4:V4"/>
    <mergeCell ref="A9:A10"/>
    <mergeCell ref="B9:K10"/>
    <mergeCell ref="L9:L10"/>
    <mergeCell ref="M9:M10"/>
    <mergeCell ref="T8:U8"/>
    <mergeCell ref="Q5:R5"/>
    <mergeCell ref="U5:V5"/>
    <mergeCell ref="A6:V6"/>
    <mergeCell ref="B7:O7"/>
    <mergeCell ref="V9:V10"/>
    <mergeCell ref="A11:A12"/>
    <mergeCell ref="B11:B12"/>
    <mergeCell ref="C11:K12"/>
    <mergeCell ref="L11:L12"/>
    <mergeCell ref="M11:M12"/>
    <mergeCell ref="P7:Q7"/>
    <mergeCell ref="N11:O12"/>
    <mergeCell ref="T11:U12"/>
    <mergeCell ref="V11:V12"/>
    <mergeCell ref="P11:Q12"/>
    <mergeCell ref="N9:O10"/>
    <mergeCell ref="P9:Q10"/>
    <mergeCell ref="R9:S10"/>
    <mergeCell ref="T9:U10"/>
    <mergeCell ref="R11:S12"/>
    <mergeCell ref="R13:S13"/>
    <mergeCell ref="T13:U13"/>
    <mergeCell ref="T14:U14"/>
    <mergeCell ref="C13:D13"/>
    <mergeCell ref="E13:K13"/>
    <mergeCell ref="N13:O13"/>
    <mergeCell ref="P13:Q13"/>
    <mergeCell ref="G14:K14"/>
    <mergeCell ref="N14:O14"/>
    <mergeCell ref="P14:Q14"/>
    <mergeCell ref="C15:D15"/>
    <mergeCell ref="E15:F15"/>
    <mergeCell ref="H15:K15"/>
    <mergeCell ref="N15:O15"/>
    <mergeCell ref="T15:U15"/>
    <mergeCell ref="C14:D14"/>
    <mergeCell ref="E14:F14"/>
    <mergeCell ref="R14:S14"/>
    <mergeCell ref="P15:Q15"/>
    <mergeCell ref="R15:S15"/>
    <mergeCell ref="N16:O16"/>
    <mergeCell ref="R16:S16"/>
    <mergeCell ref="T16:U16"/>
    <mergeCell ref="C17:K17"/>
    <mergeCell ref="N17:O17"/>
    <mergeCell ref="P17:Q17"/>
    <mergeCell ref="R17:S17"/>
    <mergeCell ref="T17:U17"/>
    <mergeCell ref="C18:D18"/>
    <mergeCell ref="E18:K18"/>
    <mergeCell ref="N18:O18"/>
    <mergeCell ref="P18:Q18"/>
    <mergeCell ref="R18:S18"/>
    <mergeCell ref="T19:U19"/>
    <mergeCell ref="C20:D20"/>
    <mergeCell ref="E20:F20"/>
    <mergeCell ref="G20:K20"/>
    <mergeCell ref="N20:O20"/>
    <mergeCell ref="P20:Q20"/>
    <mergeCell ref="T18:U18"/>
    <mergeCell ref="A22:A23"/>
    <mergeCell ref="B22:B23"/>
    <mergeCell ref="C22:D23"/>
    <mergeCell ref="E22:F23"/>
    <mergeCell ref="G21:H21"/>
    <mergeCell ref="R19:S19"/>
    <mergeCell ref="C19:D19"/>
    <mergeCell ref="I21:K21"/>
    <mergeCell ref="N21:O21"/>
    <mergeCell ref="P21:Q21"/>
    <mergeCell ref="E19:F19"/>
    <mergeCell ref="C21:D21"/>
    <mergeCell ref="E21:F21"/>
    <mergeCell ref="G19:K19"/>
    <mergeCell ref="N19:O19"/>
    <mergeCell ref="P19:Q19"/>
    <mergeCell ref="T22:U23"/>
    <mergeCell ref="V22:V23"/>
    <mergeCell ref="T21:U21"/>
    <mergeCell ref="G22:H23"/>
    <mergeCell ref="R20:S20"/>
    <mergeCell ref="T20:U20"/>
    <mergeCell ref="R21:S21"/>
    <mergeCell ref="I22:K23"/>
    <mergeCell ref="L22:L23"/>
    <mergeCell ref="P22:Q23"/>
    <mergeCell ref="R22:S23"/>
    <mergeCell ref="N27:O27"/>
    <mergeCell ref="R27:S27"/>
    <mergeCell ref="N25:O25"/>
    <mergeCell ref="C24:D24"/>
    <mergeCell ref="E24:F24"/>
    <mergeCell ref="G24:H24"/>
    <mergeCell ref="I24:K24"/>
    <mergeCell ref="M22:M23"/>
    <mergeCell ref="N22:O23"/>
    <mergeCell ref="N37:O37"/>
    <mergeCell ref="B39:C39"/>
    <mergeCell ref="D39:K39"/>
    <mergeCell ref="N39:O39"/>
    <mergeCell ref="P39:Q39"/>
    <mergeCell ref="R25:S25"/>
    <mergeCell ref="R24:S24"/>
    <mergeCell ref="T24:U24"/>
    <mergeCell ref="N26:O26"/>
    <mergeCell ref="R26:S26"/>
    <mergeCell ref="R37:S37"/>
    <mergeCell ref="N36:O36"/>
    <mergeCell ref="R36:S36"/>
    <mergeCell ref="N34:O34"/>
    <mergeCell ref="N33:O33"/>
    <mergeCell ref="T25:U25"/>
    <mergeCell ref="N24:O24"/>
    <mergeCell ref="P24:Q24"/>
    <mergeCell ref="T27:U27"/>
    <mergeCell ref="T26:U26"/>
    <mergeCell ref="N32:O32"/>
    <mergeCell ref="N40:O40"/>
    <mergeCell ref="P40:Q40"/>
    <mergeCell ref="R40:S40"/>
    <mergeCell ref="T38:U38"/>
    <mergeCell ref="T40:U40"/>
    <mergeCell ref="R39:S39"/>
    <mergeCell ref="T39:U39"/>
    <mergeCell ref="R38:S38"/>
    <mergeCell ref="B38:K38"/>
    <mergeCell ref="N38:O38"/>
    <mergeCell ref="P38:Q38"/>
    <mergeCell ref="B40:C40"/>
    <mergeCell ref="D40:E40"/>
    <mergeCell ref="F40:K40"/>
    <mergeCell ref="B41:C41"/>
    <mergeCell ref="D41:E41"/>
    <mergeCell ref="F41:G41"/>
    <mergeCell ref="H41:K41"/>
    <mergeCell ref="A42:A43"/>
    <mergeCell ref="B42:C43"/>
    <mergeCell ref="D42:E43"/>
    <mergeCell ref="F42:G43"/>
    <mergeCell ref="H42:K43"/>
    <mergeCell ref="V45:V46"/>
    <mergeCell ref="N46:O46"/>
    <mergeCell ref="A45:A46"/>
    <mergeCell ref="B45:C46"/>
    <mergeCell ref="D45:E46"/>
    <mergeCell ref="F45:G46"/>
    <mergeCell ref="V42:V43"/>
    <mergeCell ref="B44:C44"/>
    <mergeCell ref="D44:E44"/>
    <mergeCell ref="F44:G44"/>
    <mergeCell ref="H44:J44"/>
    <mergeCell ref="N44:O44"/>
    <mergeCell ref="H45:J46"/>
    <mergeCell ref="K45:K46"/>
    <mergeCell ref="L45:L46"/>
    <mergeCell ref="P44:Q44"/>
    <mergeCell ref="L42:L43"/>
    <mergeCell ref="M42:M43"/>
    <mergeCell ref="R32:S32"/>
    <mergeCell ref="R33:S33"/>
    <mergeCell ref="R47:S48"/>
    <mergeCell ref="R34:S34"/>
    <mergeCell ref="V47:V48"/>
    <mergeCell ref="T49:U49"/>
    <mergeCell ref="N45:O45"/>
    <mergeCell ref="T50:U50"/>
    <mergeCell ref="C49:K49"/>
    <mergeCell ref="N49:O49"/>
    <mergeCell ref="P49:Q49"/>
    <mergeCell ref="R49:S49"/>
    <mergeCell ref="C50:D50"/>
    <mergeCell ref="E50:K50"/>
    <mergeCell ref="B47:K48"/>
    <mergeCell ref="L47:L48"/>
    <mergeCell ref="M47:M48"/>
    <mergeCell ref="N47:O48"/>
    <mergeCell ref="P47:Q48"/>
    <mergeCell ref="T44:U44"/>
    <mergeCell ref="N42:O43"/>
    <mergeCell ref="P42:Q43"/>
    <mergeCell ref="R42:S43"/>
    <mergeCell ref="M45:M46"/>
    <mergeCell ref="T47:U48"/>
    <mergeCell ref="T42:U43"/>
    <mergeCell ref="R45:S46"/>
    <mergeCell ref="T45:U46"/>
    <mergeCell ref="R44:S44"/>
    <mergeCell ref="R41:S41"/>
    <mergeCell ref="T41:U41"/>
    <mergeCell ref="N50:O50"/>
    <mergeCell ref="A51:A52"/>
    <mergeCell ref="B51:B52"/>
    <mergeCell ref="C51:D52"/>
    <mergeCell ref="E51:F52"/>
    <mergeCell ref="A47:A48"/>
    <mergeCell ref="P51:Q52"/>
    <mergeCell ref="R51:S52"/>
    <mergeCell ref="P53:Q53"/>
    <mergeCell ref="R53:S53"/>
    <mergeCell ref="T51:U52"/>
    <mergeCell ref="V51:V52"/>
    <mergeCell ref="G51:K52"/>
    <mergeCell ref="L51:L52"/>
    <mergeCell ref="M51:M52"/>
    <mergeCell ref="N51:O52"/>
    <mergeCell ref="T53:U53"/>
    <mergeCell ref="A54:A55"/>
    <mergeCell ref="B54:B55"/>
    <mergeCell ref="C54:D55"/>
    <mergeCell ref="E54:F55"/>
    <mergeCell ref="G54:G55"/>
    <mergeCell ref="H54:K55"/>
    <mergeCell ref="L54:L55"/>
    <mergeCell ref="C53:D53"/>
    <mergeCell ref="E53:F53"/>
    <mergeCell ref="G53:K53"/>
    <mergeCell ref="N53:O53"/>
    <mergeCell ref="V54:V55"/>
    <mergeCell ref="B60:K60"/>
    <mergeCell ref="N60:O60"/>
    <mergeCell ref="P60:Q60"/>
    <mergeCell ref="R60:S60"/>
    <mergeCell ref="T60:U60"/>
    <mergeCell ref="N56:O56"/>
    <mergeCell ref="N58:O58"/>
    <mergeCell ref="M54:M55"/>
    <mergeCell ref="N54:O55"/>
    <mergeCell ref="N57:O57"/>
    <mergeCell ref="R62:S62"/>
    <mergeCell ref="T62:U62"/>
    <mergeCell ref="R61:S61"/>
    <mergeCell ref="T54:U55"/>
    <mergeCell ref="P54:Q55"/>
    <mergeCell ref="R54:S55"/>
    <mergeCell ref="R56:S56"/>
    <mergeCell ref="R57:S57"/>
    <mergeCell ref="T61:U61"/>
    <mergeCell ref="G63:K64"/>
    <mergeCell ref="L63:L64"/>
    <mergeCell ref="M63:M64"/>
    <mergeCell ref="N63:O64"/>
    <mergeCell ref="C61:K61"/>
    <mergeCell ref="N61:O61"/>
    <mergeCell ref="P61:Q61"/>
    <mergeCell ref="A63:A64"/>
    <mergeCell ref="B63:B64"/>
    <mergeCell ref="C63:D64"/>
    <mergeCell ref="E63:F64"/>
    <mergeCell ref="C62:D62"/>
    <mergeCell ref="E62:K62"/>
    <mergeCell ref="N62:O62"/>
    <mergeCell ref="P62:Q62"/>
    <mergeCell ref="P63:Q64"/>
    <mergeCell ref="N66:O67"/>
    <mergeCell ref="P66:Q67"/>
    <mergeCell ref="P65:Q65"/>
    <mergeCell ref="L66:L67"/>
    <mergeCell ref="M66:M67"/>
    <mergeCell ref="R63:S64"/>
    <mergeCell ref="T63:U64"/>
    <mergeCell ref="V63:V64"/>
    <mergeCell ref="A66:A67"/>
    <mergeCell ref="B66:B67"/>
    <mergeCell ref="C66:D67"/>
    <mergeCell ref="E66:F67"/>
    <mergeCell ref="G66:G67"/>
    <mergeCell ref="H66:K67"/>
    <mergeCell ref="C65:D65"/>
    <mergeCell ref="E65:F65"/>
    <mergeCell ref="G65:K65"/>
    <mergeCell ref="V66:V67"/>
    <mergeCell ref="B68:K68"/>
    <mergeCell ref="N68:O68"/>
    <mergeCell ref="P68:Q68"/>
    <mergeCell ref="R68:S68"/>
    <mergeCell ref="T68:U68"/>
    <mergeCell ref="T66:U67"/>
    <mergeCell ref="R66:S67"/>
    <mergeCell ref="R65:S65"/>
    <mergeCell ref="T65:U65"/>
    <mergeCell ref="N65:O65"/>
    <mergeCell ref="T69:U69"/>
    <mergeCell ref="C70:D70"/>
    <mergeCell ref="E70:K70"/>
    <mergeCell ref="N70:O70"/>
    <mergeCell ref="P70:Q70"/>
    <mergeCell ref="R70:S70"/>
    <mergeCell ref="C69:K69"/>
    <mergeCell ref="N69:O69"/>
    <mergeCell ref="P69:Q69"/>
    <mergeCell ref="R69:S69"/>
    <mergeCell ref="C73:D73"/>
    <mergeCell ref="E73:K73"/>
    <mergeCell ref="N73:O73"/>
    <mergeCell ref="P73:Q73"/>
    <mergeCell ref="B74:K74"/>
    <mergeCell ref="N74:O74"/>
    <mergeCell ref="P74:Q74"/>
    <mergeCell ref="R71:S71"/>
    <mergeCell ref="T71:U71"/>
    <mergeCell ref="C72:D72"/>
    <mergeCell ref="E72:K72"/>
    <mergeCell ref="N72:O72"/>
    <mergeCell ref="P72:Q72"/>
    <mergeCell ref="C71:D71"/>
    <mergeCell ref="E71:K71"/>
    <mergeCell ref="N71:O71"/>
    <mergeCell ref="P71:Q71"/>
    <mergeCell ref="C77:D77"/>
    <mergeCell ref="E77:K77"/>
    <mergeCell ref="N77:O77"/>
    <mergeCell ref="P77:Q77"/>
    <mergeCell ref="G78:K78"/>
    <mergeCell ref="N78:O78"/>
    <mergeCell ref="P78:Q78"/>
    <mergeCell ref="R74:S74"/>
    <mergeCell ref="C75:K75"/>
    <mergeCell ref="N75:O75"/>
    <mergeCell ref="P75:Q75"/>
    <mergeCell ref="R75:S75"/>
    <mergeCell ref="C76:D76"/>
    <mergeCell ref="E76:K76"/>
    <mergeCell ref="N76:O76"/>
    <mergeCell ref="P76:Q76"/>
    <mergeCell ref="A84:A85"/>
    <mergeCell ref="B84:K85"/>
    <mergeCell ref="L84:L85"/>
    <mergeCell ref="E87:F87"/>
    <mergeCell ref="R78:S78"/>
    <mergeCell ref="C79:D79"/>
    <mergeCell ref="E79:F79"/>
    <mergeCell ref="G79:K79"/>
    <mergeCell ref="N79:O79"/>
    <mergeCell ref="C80:D80"/>
    <mergeCell ref="E80:F80"/>
    <mergeCell ref="H80:K80"/>
    <mergeCell ref="N80:O80"/>
    <mergeCell ref="P80:Q80"/>
    <mergeCell ref="C88:D88"/>
    <mergeCell ref="E88:F88"/>
    <mergeCell ref="H88:K88"/>
    <mergeCell ref="V84:V85"/>
    <mergeCell ref="C86:D86"/>
    <mergeCell ref="E86:F86"/>
    <mergeCell ref="H86:K86"/>
    <mergeCell ref="N86:O86"/>
    <mergeCell ref="P86:Q86"/>
    <mergeCell ref="P84:Q85"/>
    <mergeCell ref="M84:M85"/>
    <mergeCell ref="N84:O85"/>
    <mergeCell ref="H87:K87"/>
    <mergeCell ref="N87:O87"/>
    <mergeCell ref="C87:D87"/>
    <mergeCell ref="T88:U88"/>
    <mergeCell ref="N83:O83"/>
    <mergeCell ref="R83:S83"/>
    <mergeCell ref="N88:O88"/>
    <mergeCell ref="P88:Q88"/>
    <mergeCell ref="R88:S88"/>
    <mergeCell ref="R86:S86"/>
    <mergeCell ref="T86:U86"/>
    <mergeCell ref="R84:S85"/>
    <mergeCell ref="T87:U87"/>
    <mergeCell ref="T83:U83"/>
    <mergeCell ref="T84:U85"/>
    <mergeCell ref="T77:U77"/>
    <mergeCell ref="T75:U75"/>
    <mergeCell ref="T74:U74"/>
    <mergeCell ref="T81:U81"/>
    <mergeCell ref="T78:U78"/>
    <mergeCell ref="T76:U76"/>
    <mergeCell ref="T82:U82"/>
    <mergeCell ref="R82:S82"/>
    <mergeCell ref="T73:U73"/>
    <mergeCell ref="T72:U72"/>
    <mergeCell ref="T79:U79"/>
    <mergeCell ref="T80:U80"/>
    <mergeCell ref="T70:U70"/>
    <mergeCell ref="N82:O82"/>
    <mergeCell ref="R79:S79"/>
    <mergeCell ref="N81:O81"/>
    <mergeCell ref="R77:S77"/>
    <mergeCell ref="R72:S72"/>
    <mergeCell ref="T89:U89"/>
    <mergeCell ref="C89:D89"/>
    <mergeCell ref="E89:F89"/>
    <mergeCell ref="H89:K89"/>
    <mergeCell ref="N89:O89"/>
    <mergeCell ref="P89:Q89"/>
    <mergeCell ref="R89:S89"/>
    <mergeCell ref="N59:O59"/>
    <mergeCell ref="N35:O35"/>
    <mergeCell ref="R35:S35"/>
    <mergeCell ref="R58:S58"/>
    <mergeCell ref="R50:S50"/>
    <mergeCell ref="P45:Q46"/>
    <mergeCell ref="P50:Q50"/>
    <mergeCell ref="P41:Q41"/>
    <mergeCell ref="N41:O41"/>
    <mergeCell ref="R59:S59"/>
    <mergeCell ref="P79:Q79"/>
    <mergeCell ref="R76:S76"/>
    <mergeCell ref="R73:S73"/>
    <mergeCell ref="P87:Q87"/>
    <mergeCell ref="R81:S81"/>
    <mergeCell ref="R87:S87"/>
    <mergeCell ref="R80:S80"/>
  </mergeCells>
  <phoneticPr fontId="9" type="noConversion"/>
  <pageMargins left="0.43307086614173229" right="0" top="0.55118110236220474" bottom="0.55118110236220474" header="0.31496062992125984" footer="0.31496062992125984"/>
  <pageSetup paperSize="9" scale="77" fitToHeight="3" orientation="portrait" r:id="rId1"/>
  <rowBreaks count="1" manualBreakCount="1">
    <brk id="65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showGridLines="0" topLeftCell="J1" zoomScaleNormal="100" workbookViewId="0">
      <selection activeCell="Q15" sqref="Q15"/>
    </sheetView>
  </sheetViews>
  <sheetFormatPr defaultRowHeight="15" x14ac:dyDescent="0.2"/>
  <cols>
    <col min="1" max="1" width="1.42578125" style="98" hidden="1" customWidth="1"/>
    <col min="2" max="3" width="0.85546875" style="98" hidden="1" customWidth="1"/>
    <col min="4" max="4" width="0.28515625" style="98" hidden="1" customWidth="1"/>
    <col min="5" max="5" width="0.5703125" style="98" hidden="1" customWidth="1"/>
    <col min="6" max="6" width="0.7109375" style="98" hidden="1" customWidth="1"/>
    <col min="7" max="7" width="0.28515625" style="98" hidden="1" customWidth="1"/>
    <col min="8" max="8" width="0.5703125" style="98" hidden="1" customWidth="1"/>
    <col min="9" max="9" width="0.7109375" style="98" hidden="1" customWidth="1"/>
    <col min="10" max="10" width="79.28515625" style="98" customWidth="1"/>
    <col min="11" max="11" width="6.85546875" style="102" customWidth="1"/>
    <col min="12" max="12" width="0" style="102" hidden="1" customWidth="1"/>
    <col min="13" max="13" width="4.85546875" style="102" customWidth="1"/>
    <col min="14" max="14" width="3.85546875" style="102" customWidth="1"/>
    <col min="15" max="15" width="10.85546875" style="103" customWidth="1"/>
    <col min="16" max="16" width="5.5703125" style="103" customWidth="1"/>
    <col min="17" max="17" width="12.42578125" style="102" customWidth="1"/>
    <col min="18" max="18" width="12.5703125" style="102" customWidth="1"/>
    <col min="19" max="19" width="13.85546875" style="102" customWidth="1"/>
    <col min="20" max="20" width="10.42578125" style="102" customWidth="1"/>
    <col min="21" max="21" width="21.28515625" style="102" customWidth="1"/>
    <col min="22" max="22" width="0.28515625" style="102" customWidth="1"/>
    <col min="23" max="16384" width="9.140625" style="102"/>
  </cols>
  <sheetData>
    <row r="1" spans="1:22" x14ac:dyDescent="0.2">
      <c r="B1" s="99"/>
      <c r="C1" s="99"/>
      <c r="D1" s="99"/>
      <c r="E1" s="99"/>
      <c r="F1" s="99"/>
      <c r="G1" s="99"/>
      <c r="H1" s="99"/>
      <c r="I1" s="99"/>
      <c r="J1" s="99"/>
      <c r="K1" s="100"/>
      <c r="L1" s="100"/>
      <c r="M1" s="100"/>
      <c r="N1" s="100"/>
      <c r="O1" s="101"/>
      <c r="P1" s="101"/>
      <c r="Q1" s="474" t="s">
        <v>236</v>
      </c>
      <c r="R1" s="474"/>
      <c r="S1" s="474"/>
      <c r="T1" s="474"/>
      <c r="U1" s="474"/>
      <c r="V1" s="474"/>
    </row>
    <row r="2" spans="1:22" x14ac:dyDescent="0.2">
      <c r="B2" s="99"/>
      <c r="C2" s="99"/>
      <c r="D2" s="99"/>
      <c r="E2" s="99"/>
      <c r="F2" s="99"/>
      <c r="G2" s="99"/>
      <c r="H2" s="99"/>
      <c r="I2" s="99"/>
      <c r="J2" s="99"/>
      <c r="K2" s="100"/>
      <c r="L2" s="100"/>
      <c r="M2" s="100"/>
      <c r="N2" s="100"/>
      <c r="O2" s="101"/>
      <c r="P2" s="101"/>
      <c r="Q2" s="474" t="s">
        <v>151</v>
      </c>
      <c r="R2" s="474"/>
      <c r="S2" s="474"/>
      <c r="T2" s="474"/>
      <c r="U2" s="474"/>
      <c r="V2" s="474"/>
    </row>
    <row r="3" spans="1:22" x14ac:dyDescent="0.2">
      <c r="B3" s="99"/>
      <c r="C3" s="99"/>
      <c r="D3" s="99"/>
      <c r="E3" s="99"/>
      <c r="F3" s="99"/>
      <c r="G3" s="99"/>
      <c r="H3" s="99"/>
      <c r="I3" s="99"/>
      <c r="J3" s="99"/>
      <c r="K3" s="100"/>
      <c r="L3" s="100"/>
      <c r="M3" s="100"/>
      <c r="N3" s="100"/>
      <c r="O3" s="101"/>
      <c r="P3" s="101"/>
      <c r="Q3" s="474" t="s">
        <v>75</v>
      </c>
      <c r="R3" s="474"/>
      <c r="S3" s="474"/>
      <c r="T3" s="474"/>
      <c r="U3" s="474"/>
      <c r="V3" s="474"/>
    </row>
    <row r="4" spans="1:22" ht="14.25" customHeight="1" x14ac:dyDescent="0.2">
      <c r="B4" s="99"/>
      <c r="C4" s="99"/>
      <c r="D4" s="99"/>
      <c r="E4" s="99"/>
      <c r="F4" s="99"/>
      <c r="G4" s="99"/>
      <c r="H4" s="99"/>
      <c r="I4" s="99"/>
      <c r="J4" s="99"/>
      <c r="K4" s="100"/>
      <c r="L4" s="100"/>
      <c r="M4" s="100"/>
      <c r="N4" s="100"/>
      <c r="O4" s="101"/>
      <c r="P4" s="101"/>
      <c r="Q4" s="474" t="s">
        <v>281</v>
      </c>
      <c r="R4" s="474"/>
      <c r="S4" s="474"/>
      <c r="T4" s="474"/>
      <c r="U4" s="474"/>
      <c r="V4" s="474"/>
    </row>
    <row r="5" spans="1:22" hidden="1" x14ac:dyDescent="0.2">
      <c r="Q5" s="100"/>
      <c r="R5" s="100"/>
    </row>
    <row r="6" spans="1:22" ht="15.75" customHeight="1" x14ac:dyDescent="0.25">
      <c r="B6" s="475" t="s">
        <v>213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184"/>
    </row>
    <row r="7" spans="1:22" ht="16.5" customHeight="1" thickBot="1" x14ac:dyDescent="0.25">
      <c r="A7" s="104"/>
      <c r="B7" s="185"/>
      <c r="C7" s="186" t="s">
        <v>185</v>
      </c>
      <c r="D7" s="187"/>
      <c r="E7" s="187"/>
      <c r="F7" s="187"/>
      <c r="G7" s="187"/>
      <c r="H7" s="187"/>
      <c r="I7" s="187"/>
      <c r="J7" s="187"/>
      <c r="K7" s="188"/>
      <c r="L7" s="188"/>
      <c r="M7" s="189"/>
      <c r="N7" s="189"/>
      <c r="O7" s="189"/>
      <c r="P7" s="189"/>
      <c r="Q7" s="178"/>
      <c r="R7" s="178"/>
      <c r="S7" s="178" t="s">
        <v>0</v>
      </c>
      <c r="T7" s="178"/>
    </row>
    <row r="8" spans="1:22" ht="18.75" customHeight="1" thickBot="1" x14ac:dyDescent="0.25">
      <c r="A8" s="107"/>
      <c r="B8" s="476" t="s">
        <v>76</v>
      </c>
      <c r="C8" s="477"/>
      <c r="D8" s="477"/>
      <c r="E8" s="477"/>
      <c r="F8" s="477"/>
      <c r="G8" s="477"/>
      <c r="H8" s="477"/>
      <c r="I8" s="477"/>
      <c r="J8" s="478"/>
      <c r="K8" s="108" t="s">
        <v>149</v>
      </c>
      <c r="L8" s="109" t="s">
        <v>186</v>
      </c>
      <c r="M8" s="109" t="s">
        <v>152</v>
      </c>
      <c r="N8" s="110" t="s">
        <v>153</v>
      </c>
      <c r="O8" s="111" t="s">
        <v>154</v>
      </c>
      <c r="P8" s="112" t="s">
        <v>155</v>
      </c>
      <c r="Q8" s="190">
        <v>2019</v>
      </c>
      <c r="R8" s="191">
        <v>2020</v>
      </c>
      <c r="S8" s="181">
        <v>2021</v>
      </c>
      <c r="T8" s="192" t="s">
        <v>185</v>
      </c>
    </row>
    <row r="9" spans="1:22" ht="15" customHeight="1" x14ac:dyDescent="0.2">
      <c r="A9" s="113"/>
      <c r="B9" s="479" t="s">
        <v>150</v>
      </c>
      <c r="C9" s="479"/>
      <c r="D9" s="479"/>
      <c r="E9" s="479"/>
      <c r="F9" s="479"/>
      <c r="G9" s="479"/>
      <c r="H9" s="479"/>
      <c r="I9" s="479"/>
      <c r="J9" s="480"/>
      <c r="K9" s="114">
        <v>124</v>
      </c>
      <c r="L9" s="115">
        <v>0</v>
      </c>
      <c r="M9" s="116">
        <v>0</v>
      </c>
      <c r="N9" s="116">
        <v>0</v>
      </c>
      <c r="O9" s="117">
        <v>0</v>
      </c>
      <c r="P9" s="118">
        <v>0</v>
      </c>
      <c r="Q9" s="193">
        <f>Q10+Q46+Q56+Q68+Q75+Q82</f>
        <v>5117187.1500000004</v>
      </c>
      <c r="R9" s="193">
        <v>3864500</v>
      </c>
      <c r="S9" s="182">
        <v>4052400</v>
      </c>
      <c r="T9" s="194" t="s">
        <v>185</v>
      </c>
    </row>
    <row r="10" spans="1:22" ht="15.75" customHeight="1" x14ac:dyDescent="0.2">
      <c r="A10" s="113"/>
      <c r="B10" s="470" t="s">
        <v>156</v>
      </c>
      <c r="C10" s="470"/>
      <c r="D10" s="470"/>
      <c r="E10" s="470"/>
      <c r="F10" s="470"/>
      <c r="G10" s="470"/>
      <c r="H10" s="470"/>
      <c r="I10" s="470"/>
      <c r="J10" s="471"/>
      <c r="K10" s="119">
        <v>124</v>
      </c>
      <c r="L10" s="120">
        <v>100</v>
      </c>
      <c r="M10" s="121">
        <v>1</v>
      </c>
      <c r="N10" s="121">
        <v>0</v>
      </c>
      <c r="O10" s="122">
        <v>0</v>
      </c>
      <c r="P10" s="123">
        <v>0</v>
      </c>
      <c r="Q10" s="195">
        <f>Q11+Q18+Q36+Q45</f>
        <v>2076402.86</v>
      </c>
      <c r="R10" s="195">
        <v>1663084</v>
      </c>
      <c r="S10" s="182">
        <v>1663084</v>
      </c>
      <c r="T10" s="194" t="s">
        <v>185</v>
      </c>
    </row>
    <row r="11" spans="1:22" ht="21" customHeight="1" x14ac:dyDescent="0.2">
      <c r="A11" s="113"/>
      <c r="B11" s="124"/>
      <c r="C11" s="125"/>
      <c r="D11" s="472" t="s">
        <v>157</v>
      </c>
      <c r="E11" s="472"/>
      <c r="F11" s="472"/>
      <c r="G11" s="472"/>
      <c r="H11" s="472"/>
      <c r="I11" s="472"/>
      <c r="J11" s="473"/>
      <c r="K11" s="119">
        <v>124</v>
      </c>
      <c r="L11" s="120">
        <v>102</v>
      </c>
      <c r="M11" s="121">
        <v>1</v>
      </c>
      <c r="N11" s="121">
        <v>2</v>
      </c>
      <c r="O11" s="122">
        <v>0</v>
      </c>
      <c r="P11" s="123">
        <v>0</v>
      </c>
      <c r="Q11" s="195">
        <f>Q14</f>
        <v>553000</v>
      </c>
      <c r="R11" s="195">
        <v>497000</v>
      </c>
      <c r="S11" s="182">
        <v>497000</v>
      </c>
      <c r="T11" s="194" t="s">
        <v>185</v>
      </c>
    </row>
    <row r="12" spans="1:22" ht="30.75" customHeight="1" x14ac:dyDescent="0.2">
      <c r="A12" s="113"/>
      <c r="B12" s="124"/>
      <c r="C12" s="126"/>
      <c r="D12" s="127"/>
      <c r="E12" s="458" t="s">
        <v>272</v>
      </c>
      <c r="F12" s="458"/>
      <c r="G12" s="458"/>
      <c r="H12" s="458"/>
      <c r="I12" s="458"/>
      <c r="J12" s="459"/>
      <c r="K12" s="130">
        <v>124</v>
      </c>
      <c r="L12" s="120">
        <v>102</v>
      </c>
      <c r="M12" s="131">
        <v>1</v>
      </c>
      <c r="N12" s="131">
        <v>2</v>
      </c>
      <c r="O12" s="132">
        <v>5500000000</v>
      </c>
      <c r="P12" s="133">
        <v>0</v>
      </c>
      <c r="Q12" s="196">
        <f>Q13</f>
        <v>553000</v>
      </c>
      <c r="R12" s="196">
        <v>497000</v>
      </c>
      <c r="S12" s="183">
        <v>497000</v>
      </c>
      <c r="T12" s="194" t="s">
        <v>185</v>
      </c>
    </row>
    <row r="13" spans="1:22" ht="24" customHeight="1" x14ac:dyDescent="0.2">
      <c r="A13" s="113"/>
      <c r="B13" s="124"/>
      <c r="C13" s="126"/>
      <c r="D13" s="127"/>
      <c r="E13" s="129"/>
      <c r="F13" s="128"/>
      <c r="G13" s="128"/>
      <c r="H13" s="128"/>
      <c r="I13" s="128"/>
      <c r="J13" s="129" t="s">
        <v>158</v>
      </c>
      <c r="K13" s="130">
        <v>124</v>
      </c>
      <c r="L13" s="120"/>
      <c r="M13" s="131">
        <v>1</v>
      </c>
      <c r="N13" s="131">
        <v>2</v>
      </c>
      <c r="O13" s="132">
        <v>5510000000</v>
      </c>
      <c r="P13" s="133">
        <v>0</v>
      </c>
      <c r="Q13" s="196">
        <f>Q14</f>
        <v>553000</v>
      </c>
      <c r="R13" s="196">
        <v>497000</v>
      </c>
      <c r="S13" s="183">
        <v>497000</v>
      </c>
      <c r="T13" s="194"/>
    </row>
    <row r="14" spans="1:22" ht="16.5" customHeight="1" x14ac:dyDescent="0.2">
      <c r="A14" s="113"/>
      <c r="B14" s="124"/>
      <c r="C14" s="126"/>
      <c r="D14" s="135"/>
      <c r="E14" s="136"/>
      <c r="F14" s="460" t="s">
        <v>159</v>
      </c>
      <c r="G14" s="460"/>
      <c r="H14" s="460"/>
      <c r="I14" s="460"/>
      <c r="J14" s="461"/>
      <c r="K14" s="130">
        <v>124</v>
      </c>
      <c r="L14" s="120">
        <v>102</v>
      </c>
      <c r="M14" s="131">
        <v>1</v>
      </c>
      <c r="N14" s="131">
        <v>2</v>
      </c>
      <c r="O14" s="132">
        <v>5510010010</v>
      </c>
      <c r="P14" s="133">
        <v>0</v>
      </c>
      <c r="Q14" s="196">
        <f>Q15</f>
        <v>553000</v>
      </c>
      <c r="R14" s="196">
        <v>497000</v>
      </c>
      <c r="S14" s="183">
        <v>497000</v>
      </c>
      <c r="T14" s="194" t="s">
        <v>185</v>
      </c>
    </row>
    <row r="15" spans="1:22" ht="16.5" customHeight="1" x14ac:dyDescent="0.2">
      <c r="A15" s="113"/>
      <c r="B15" s="124"/>
      <c r="C15" s="126"/>
      <c r="D15" s="135"/>
      <c r="E15" s="136"/>
      <c r="F15" s="136"/>
      <c r="G15" s="137"/>
      <c r="H15" s="137"/>
      <c r="I15" s="137"/>
      <c r="J15" s="136" t="s">
        <v>160</v>
      </c>
      <c r="K15" s="130">
        <v>124</v>
      </c>
      <c r="L15" s="120"/>
      <c r="M15" s="131">
        <v>1</v>
      </c>
      <c r="N15" s="131">
        <v>2</v>
      </c>
      <c r="O15" s="132">
        <v>5510010010</v>
      </c>
      <c r="P15" s="133">
        <v>120</v>
      </c>
      <c r="Q15" s="196">
        <f>Q16+Q17</f>
        <v>553000</v>
      </c>
      <c r="R15" s="196">
        <f>R16+R17</f>
        <v>497000</v>
      </c>
      <c r="S15" s="183">
        <f>S16+S17</f>
        <v>497000</v>
      </c>
      <c r="T15" s="194"/>
    </row>
    <row r="16" spans="1:22" ht="14.25" customHeight="1" x14ac:dyDescent="0.2">
      <c r="A16" s="113"/>
      <c r="B16" s="124"/>
      <c r="C16" s="126"/>
      <c r="D16" s="135"/>
      <c r="E16" s="136"/>
      <c r="F16" s="136"/>
      <c r="G16" s="137"/>
      <c r="H16" s="137"/>
      <c r="I16" s="137"/>
      <c r="J16" s="136" t="s">
        <v>187</v>
      </c>
      <c r="K16" s="130">
        <v>124</v>
      </c>
      <c r="L16" s="120"/>
      <c r="M16" s="131">
        <v>1</v>
      </c>
      <c r="N16" s="131">
        <v>2</v>
      </c>
      <c r="O16" s="132">
        <v>5510010010</v>
      </c>
      <c r="P16" s="133">
        <v>121</v>
      </c>
      <c r="Q16" s="196">
        <v>428000</v>
      </c>
      <c r="R16" s="196">
        <v>382000</v>
      </c>
      <c r="S16" s="183">
        <v>382000</v>
      </c>
      <c r="T16" s="194"/>
    </row>
    <row r="17" spans="1:20" ht="27.75" customHeight="1" x14ac:dyDescent="0.2">
      <c r="A17" s="113"/>
      <c r="B17" s="124"/>
      <c r="C17" s="126"/>
      <c r="D17" s="135"/>
      <c r="E17" s="137"/>
      <c r="F17" s="136"/>
      <c r="G17" s="460" t="s">
        <v>188</v>
      </c>
      <c r="H17" s="460"/>
      <c r="I17" s="460"/>
      <c r="J17" s="461"/>
      <c r="K17" s="130">
        <v>124</v>
      </c>
      <c r="L17" s="120">
        <v>102</v>
      </c>
      <c r="M17" s="131">
        <v>1</v>
      </c>
      <c r="N17" s="131">
        <v>2</v>
      </c>
      <c r="O17" s="132">
        <v>5510010010</v>
      </c>
      <c r="P17" s="133">
        <v>129</v>
      </c>
      <c r="Q17" s="196">
        <v>125000</v>
      </c>
      <c r="R17" s="196">
        <v>115000</v>
      </c>
      <c r="S17" s="183">
        <v>115000</v>
      </c>
      <c r="T17" s="194" t="s">
        <v>185</v>
      </c>
    </row>
    <row r="18" spans="1:20" s="140" customFormat="1" ht="27" customHeight="1" x14ac:dyDescent="0.2">
      <c r="A18" s="138"/>
      <c r="B18" s="124"/>
      <c r="C18" s="125"/>
      <c r="D18" s="135"/>
      <c r="E18" s="135"/>
      <c r="F18" s="127"/>
      <c r="G18" s="135"/>
      <c r="H18" s="135"/>
      <c r="I18" s="135"/>
      <c r="J18" s="127" t="s">
        <v>161</v>
      </c>
      <c r="K18" s="119">
        <v>124</v>
      </c>
      <c r="L18" s="139"/>
      <c r="M18" s="121">
        <v>1</v>
      </c>
      <c r="N18" s="121">
        <v>4</v>
      </c>
      <c r="O18" s="122">
        <v>0</v>
      </c>
      <c r="P18" s="123">
        <v>0</v>
      </c>
      <c r="Q18" s="195">
        <f>Q19</f>
        <v>1508937.86</v>
      </c>
      <c r="R18" s="195">
        <f>R22+R25+R27+R28+R31+R35</f>
        <v>1152300</v>
      </c>
      <c r="S18" s="182">
        <f>S19</f>
        <v>938929</v>
      </c>
      <c r="T18" s="197"/>
    </row>
    <row r="19" spans="1:20" s="100" customFormat="1" ht="28.5" customHeight="1" x14ac:dyDescent="0.2">
      <c r="A19" s="113"/>
      <c r="B19" s="141"/>
      <c r="C19" s="142"/>
      <c r="D19" s="458" t="s">
        <v>272</v>
      </c>
      <c r="E19" s="458"/>
      <c r="F19" s="458"/>
      <c r="G19" s="458"/>
      <c r="H19" s="458"/>
      <c r="I19" s="458"/>
      <c r="J19" s="459"/>
      <c r="K19" s="130">
        <v>124</v>
      </c>
      <c r="L19" s="120">
        <v>104</v>
      </c>
      <c r="M19" s="131">
        <v>1</v>
      </c>
      <c r="N19" s="131">
        <v>4</v>
      </c>
      <c r="O19" s="132">
        <v>5500000000</v>
      </c>
      <c r="P19" s="133">
        <v>0</v>
      </c>
      <c r="Q19" s="196">
        <f>Q20+Q34</f>
        <v>1508937.86</v>
      </c>
      <c r="R19" s="196">
        <f>R20</f>
        <v>938929</v>
      </c>
      <c r="S19" s="183">
        <f>S20</f>
        <v>938929</v>
      </c>
      <c r="T19" s="194" t="s">
        <v>185</v>
      </c>
    </row>
    <row r="20" spans="1:20" ht="31.5" customHeight="1" x14ac:dyDescent="0.2">
      <c r="A20" s="113"/>
      <c r="B20" s="143"/>
      <c r="C20" s="144"/>
      <c r="D20" s="145"/>
      <c r="E20" s="468" t="s">
        <v>158</v>
      </c>
      <c r="F20" s="468"/>
      <c r="G20" s="468"/>
      <c r="H20" s="468"/>
      <c r="I20" s="468"/>
      <c r="J20" s="469"/>
      <c r="K20" s="130">
        <v>124</v>
      </c>
      <c r="L20" s="120">
        <v>104</v>
      </c>
      <c r="M20" s="131">
        <v>1</v>
      </c>
      <c r="N20" s="131">
        <v>4</v>
      </c>
      <c r="O20" s="132">
        <v>5510000000</v>
      </c>
      <c r="P20" s="133">
        <v>0</v>
      </c>
      <c r="Q20" s="196">
        <f>Q21</f>
        <v>1315950.8600000001</v>
      </c>
      <c r="R20" s="196">
        <f>R21</f>
        <v>938929</v>
      </c>
      <c r="S20" s="183">
        <f>S21</f>
        <v>938929</v>
      </c>
      <c r="T20" s="194" t="s">
        <v>185</v>
      </c>
    </row>
    <row r="21" spans="1:20" ht="16.5" customHeight="1" x14ac:dyDescent="0.2">
      <c r="A21" s="113"/>
      <c r="B21" s="143"/>
      <c r="C21" s="144"/>
      <c r="D21" s="148"/>
      <c r="E21" s="147"/>
      <c r="F21" s="468" t="s">
        <v>162</v>
      </c>
      <c r="G21" s="468"/>
      <c r="H21" s="468"/>
      <c r="I21" s="468"/>
      <c r="J21" s="469"/>
      <c r="K21" s="130">
        <v>124</v>
      </c>
      <c r="L21" s="120">
        <v>104</v>
      </c>
      <c r="M21" s="131">
        <v>1</v>
      </c>
      <c r="N21" s="131">
        <v>4</v>
      </c>
      <c r="O21" s="132">
        <v>5510010020</v>
      </c>
      <c r="P21" s="133">
        <v>0</v>
      </c>
      <c r="Q21" s="196">
        <f>Q22+Q25+Q27+Q28</f>
        <v>1315950.8600000001</v>
      </c>
      <c r="R21" s="196">
        <v>938929</v>
      </c>
      <c r="S21" s="183">
        <v>938929</v>
      </c>
      <c r="T21" s="194" t="s">
        <v>185</v>
      </c>
    </row>
    <row r="22" spans="1:20" ht="16.5" customHeight="1" x14ac:dyDescent="0.2">
      <c r="A22" s="113"/>
      <c r="B22" s="143"/>
      <c r="C22" s="144"/>
      <c r="D22" s="148"/>
      <c r="E22" s="146"/>
      <c r="F22" s="147"/>
      <c r="G22" s="468" t="s">
        <v>160</v>
      </c>
      <c r="H22" s="468"/>
      <c r="I22" s="468"/>
      <c r="J22" s="469"/>
      <c r="K22" s="130">
        <v>124</v>
      </c>
      <c r="L22" s="120">
        <v>104</v>
      </c>
      <c r="M22" s="131">
        <v>1</v>
      </c>
      <c r="N22" s="131">
        <v>4</v>
      </c>
      <c r="O22" s="132">
        <v>5510010020</v>
      </c>
      <c r="P22" s="133" t="s">
        <v>189</v>
      </c>
      <c r="Q22" s="196">
        <f>Q23+Q24</f>
        <v>413466</v>
      </c>
      <c r="R22" s="196">
        <f>R23+R24</f>
        <v>473140</v>
      </c>
      <c r="S22" s="183">
        <f>S23+S24</f>
        <v>473140</v>
      </c>
      <c r="T22" s="194" t="s">
        <v>185</v>
      </c>
    </row>
    <row r="23" spans="1:20" ht="14.25" customHeight="1" x14ac:dyDescent="0.2">
      <c r="A23" s="113"/>
      <c r="B23" s="143"/>
      <c r="C23" s="144"/>
      <c r="D23" s="148"/>
      <c r="E23" s="146"/>
      <c r="F23" s="147"/>
      <c r="G23" s="146"/>
      <c r="H23" s="146"/>
      <c r="I23" s="146"/>
      <c r="J23" s="147" t="s">
        <v>187</v>
      </c>
      <c r="K23" s="130">
        <v>124</v>
      </c>
      <c r="L23" s="120"/>
      <c r="M23" s="131">
        <v>1</v>
      </c>
      <c r="N23" s="131">
        <v>4</v>
      </c>
      <c r="O23" s="132">
        <v>5510010020</v>
      </c>
      <c r="P23" s="133">
        <v>121</v>
      </c>
      <c r="Q23" s="196">
        <v>314574</v>
      </c>
      <c r="R23" s="196">
        <v>363394.78</v>
      </c>
      <c r="S23" s="183">
        <v>363394.78</v>
      </c>
      <c r="T23" s="194"/>
    </row>
    <row r="24" spans="1:20" ht="26.25" customHeight="1" x14ac:dyDescent="0.2">
      <c r="A24" s="113"/>
      <c r="B24" s="143"/>
      <c r="C24" s="144"/>
      <c r="D24" s="148"/>
      <c r="E24" s="146"/>
      <c r="F24" s="147"/>
      <c r="G24" s="146"/>
      <c r="H24" s="146"/>
      <c r="I24" s="146"/>
      <c r="J24" s="147" t="s">
        <v>188</v>
      </c>
      <c r="K24" s="130">
        <v>124</v>
      </c>
      <c r="L24" s="120"/>
      <c r="M24" s="131">
        <v>1</v>
      </c>
      <c r="N24" s="131">
        <v>4</v>
      </c>
      <c r="O24" s="132">
        <v>5510010020</v>
      </c>
      <c r="P24" s="133">
        <v>129</v>
      </c>
      <c r="Q24" s="196">
        <v>98892</v>
      </c>
      <c r="R24" s="196">
        <v>109745.22</v>
      </c>
      <c r="S24" s="183">
        <v>109745.22</v>
      </c>
      <c r="T24" s="194"/>
    </row>
    <row r="25" spans="1:20" ht="25.5" customHeight="1" x14ac:dyDescent="0.2">
      <c r="A25" s="113"/>
      <c r="B25" s="143"/>
      <c r="C25" s="144"/>
      <c r="D25" s="148"/>
      <c r="E25" s="146"/>
      <c r="F25" s="147"/>
      <c r="G25" s="468" t="s">
        <v>163</v>
      </c>
      <c r="H25" s="468"/>
      <c r="I25" s="468"/>
      <c r="J25" s="469"/>
      <c r="K25" s="130">
        <v>124</v>
      </c>
      <c r="L25" s="120">
        <v>104</v>
      </c>
      <c r="M25" s="131">
        <v>1</v>
      </c>
      <c r="N25" s="131">
        <v>4</v>
      </c>
      <c r="O25" s="132">
        <v>5510010020</v>
      </c>
      <c r="P25" s="133" t="s">
        <v>190</v>
      </c>
      <c r="Q25" s="196">
        <f>Q26</f>
        <v>837345.33</v>
      </c>
      <c r="R25" s="196">
        <v>453000</v>
      </c>
      <c r="S25" s="183">
        <v>453000</v>
      </c>
      <c r="T25" s="194" t="s">
        <v>185</v>
      </c>
    </row>
    <row r="26" spans="1:20" ht="22.5" customHeight="1" x14ac:dyDescent="0.2">
      <c r="A26" s="113"/>
      <c r="B26" s="143"/>
      <c r="C26" s="144"/>
      <c r="D26" s="148"/>
      <c r="E26" s="146"/>
      <c r="F26" s="147"/>
      <c r="G26" s="146"/>
      <c r="H26" s="146"/>
      <c r="I26" s="146"/>
      <c r="J26" s="147" t="s">
        <v>191</v>
      </c>
      <c r="K26" s="130">
        <v>124</v>
      </c>
      <c r="L26" s="120"/>
      <c r="M26" s="131">
        <v>1</v>
      </c>
      <c r="N26" s="131">
        <v>4</v>
      </c>
      <c r="O26" s="132">
        <v>5510010020</v>
      </c>
      <c r="P26" s="133">
        <v>244</v>
      </c>
      <c r="Q26" s="196">
        <v>837345.33</v>
      </c>
      <c r="R26" s="196">
        <v>453000</v>
      </c>
      <c r="S26" s="183">
        <v>453000</v>
      </c>
      <c r="T26" s="194"/>
    </row>
    <row r="27" spans="1:20" ht="17.25" customHeight="1" x14ac:dyDescent="0.2">
      <c r="A27" s="113"/>
      <c r="B27" s="143"/>
      <c r="C27" s="149"/>
      <c r="D27" s="150"/>
      <c r="E27" s="151"/>
      <c r="F27" s="152"/>
      <c r="G27" s="151"/>
      <c r="H27" s="151"/>
      <c r="I27" s="151"/>
      <c r="J27" s="152" t="s">
        <v>139</v>
      </c>
      <c r="K27" s="130">
        <v>124</v>
      </c>
      <c r="L27" s="120"/>
      <c r="M27" s="131">
        <v>1</v>
      </c>
      <c r="N27" s="131">
        <v>4</v>
      </c>
      <c r="O27" s="132">
        <v>5510010020</v>
      </c>
      <c r="P27" s="133">
        <v>540</v>
      </c>
      <c r="Q27" s="196">
        <v>12789</v>
      </c>
      <c r="R27" s="196">
        <v>12789</v>
      </c>
      <c r="S27" s="183">
        <v>12789</v>
      </c>
      <c r="T27" s="194"/>
    </row>
    <row r="28" spans="1:20" ht="17.25" customHeight="1" x14ac:dyDescent="0.2">
      <c r="A28" s="113"/>
      <c r="B28" s="143"/>
      <c r="C28" s="149"/>
      <c r="D28" s="150"/>
      <c r="E28" s="151"/>
      <c r="F28" s="152"/>
      <c r="G28" s="151"/>
      <c r="H28" s="151"/>
      <c r="I28" s="151"/>
      <c r="J28" s="152" t="s">
        <v>192</v>
      </c>
      <c r="K28" s="130">
        <v>124</v>
      </c>
      <c r="L28" s="120"/>
      <c r="M28" s="131">
        <v>1</v>
      </c>
      <c r="N28" s="131">
        <v>4</v>
      </c>
      <c r="O28" s="132">
        <v>5510010020</v>
      </c>
      <c r="P28" s="133">
        <v>800</v>
      </c>
      <c r="Q28" s="196">
        <f>Q29+Q31</f>
        <v>52350.53</v>
      </c>
      <c r="R28" s="196">
        <v>0</v>
      </c>
      <c r="S28" s="183">
        <v>0</v>
      </c>
      <c r="T28" s="194"/>
    </row>
    <row r="29" spans="1:20" ht="16.5" customHeight="1" x14ac:dyDescent="0.2">
      <c r="A29" s="113"/>
      <c r="B29" s="143"/>
      <c r="C29" s="149"/>
      <c r="D29" s="150"/>
      <c r="E29" s="151"/>
      <c r="F29" s="152"/>
      <c r="G29" s="151"/>
      <c r="H29" s="151"/>
      <c r="I29" s="151"/>
      <c r="J29" s="152" t="s">
        <v>193</v>
      </c>
      <c r="K29" s="130">
        <v>124</v>
      </c>
      <c r="L29" s="120"/>
      <c r="M29" s="131">
        <v>1</v>
      </c>
      <c r="N29" s="131">
        <v>4</v>
      </c>
      <c r="O29" s="132">
        <v>5510010020</v>
      </c>
      <c r="P29" s="133">
        <v>830</v>
      </c>
      <c r="Q29" s="196">
        <f>Q30</f>
        <v>0</v>
      </c>
      <c r="R29" s="196">
        <v>0</v>
      </c>
      <c r="S29" s="183">
        <v>0</v>
      </c>
      <c r="T29" s="194"/>
    </row>
    <row r="30" spans="1:20" ht="30" customHeight="1" x14ac:dyDescent="0.2">
      <c r="A30" s="113"/>
      <c r="B30" s="143"/>
      <c r="C30" s="149"/>
      <c r="D30" s="150"/>
      <c r="E30" s="151"/>
      <c r="F30" s="152"/>
      <c r="G30" s="151"/>
      <c r="H30" s="151"/>
      <c r="I30" s="151"/>
      <c r="J30" s="146" t="s">
        <v>164</v>
      </c>
      <c r="K30" s="130">
        <v>124</v>
      </c>
      <c r="L30" s="153"/>
      <c r="M30" s="154">
        <v>1</v>
      </c>
      <c r="N30" s="154">
        <v>4</v>
      </c>
      <c r="O30" s="155">
        <v>5510010020</v>
      </c>
      <c r="P30" s="133">
        <v>831</v>
      </c>
      <c r="Q30" s="134">
        <v>0</v>
      </c>
      <c r="R30" s="134">
        <v>0</v>
      </c>
      <c r="S30" s="183">
        <v>0</v>
      </c>
      <c r="T30" s="194"/>
    </row>
    <row r="31" spans="1:20" ht="17.25" customHeight="1" x14ac:dyDescent="0.2">
      <c r="A31" s="113"/>
      <c r="B31" s="143"/>
      <c r="C31" s="149"/>
      <c r="D31" s="150"/>
      <c r="E31" s="151"/>
      <c r="F31" s="152"/>
      <c r="G31" s="151"/>
      <c r="H31" s="151"/>
      <c r="I31" s="151"/>
      <c r="J31" s="156" t="s">
        <v>194</v>
      </c>
      <c r="K31" s="157">
        <v>124</v>
      </c>
      <c r="L31" s="158"/>
      <c r="M31" s="159">
        <v>1</v>
      </c>
      <c r="N31" s="159">
        <v>4</v>
      </c>
      <c r="O31" s="160">
        <v>5510010020</v>
      </c>
      <c r="P31" s="161">
        <v>850</v>
      </c>
      <c r="Q31" s="198">
        <f>+Q32+Q33</f>
        <v>52350.53</v>
      </c>
      <c r="R31" s="198">
        <f>+R33</f>
        <v>0</v>
      </c>
      <c r="S31" s="183">
        <f>S33</f>
        <v>0</v>
      </c>
      <c r="T31" s="194"/>
    </row>
    <row r="32" spans="1:20" ht="23.25" customHeight="1" x14ac:dyDescent="0.2">
      <c r="A32" s="113"/>
      <c r="B32" s="143"/>
      <c r="C32" s="149"/>
      <c r="D32" s="150"/>
      <c r="E32" s="151"/>
      <c r="F32" s="152"/>
      <c r="G32" s="151"/>
      <c r="H32" s="151"/>
      <c r="I32" s="151"/>
      <c r="J32" s="199" t="s">
        <v>249</v>
      </c>
      <c r="K32" s="130">
        <v>124</v>
      </c>
      <c r="L32" s="120"/>
      <c r="M32" s="131">
        <v>1</v>
      </c>
      <c r="N32" s="131">
        <v>4</v>
      </c>
      <c r="O32" s="132">
        <v>5510010020</v>
      </c>
      <c r="P32" s="133">
        <v>852</v>
      </c>
      <c r="Q32" s="196">
        <v>1300</v>
      </c>
      <c r="R32" s="196">
        <v>0</v>
      </c>
      <c r="S32" s="183">
        <v>0</v>
      </c>
      <c r="T32" s="194"/>
    </row>
    <row r="33" spans="1:20" ht="13.5" customHeight="1" x14ac:dyDescent="0.2">
      <c r="A33" s="113"/>
      <c r="B33" s="143"/>
      <c r="C33" s="149"/>
      <c r="D33" s="150"/>
      <c r="E33" s="151"/>
      <c r="F33" s="152"/>
      <c r="G33" s="151"/>
      <c r="H33" s="151"/>
      <c r="I33" s="151"/>
      <c r="J33" s="152" t="s">
        <v>195</v>
      </c>
      <c r="K33" s="130">
        <v>124</v>
      </c>
      <c r="L33" s="120"/>
      <c r="M33" s="131">
        <v>1</v>
      </c>
      <c r="N33" s="131">
        <v>4</v>
      </c>
      <c r="O33" s="132">
        <v>5510010020</v>
      </c>
      <c r="P33" s="133">
        <v>853</v>
      </c>
      <c r="Q33" s="196">
        <v>51050.53</v>
      </c>
      <c r="R33" s="196">
        <v>0</v>
      </c>
      <c r="S33" s="183">
        <v>0</v>
      </c>
      <c r="T33" s="194"/>
    </row>
    <row r="34" spans="1:20" ht="45.75" customHeight="1" x14ac:dyDescent="0.2">
      <c r="A34" s="113"/>
      <c r="B34" s="143"/>
      <c r="C34" s="149"/>
      <c r="D34" s="150"/>
      <c r="E34" s="151"/>
      <c r="F34" s="152"/>
      <c r="G34" s="151"/>
      <c r="H34" s="151"/>
      <c r="I34" s="151"/>
      <c r="J34" s="152" t="s">
        <v>166</v>
      </c>
      <c r="K34" s="130">
        <v>124</v>
      </c>
      <c r="L34" s="120"/>
      <c r="M34" s="131">
        <v>1</v>
      </c>
      <c r="N34" s="131">
        <v>4</v>
      </c>
      <c r="O34" s="132">
        <v>5510015010</v>
      </c>
      <c r="P34" s="133">
        <v>0</v>
      </c>
      <c r="Q34" s="196">
        <f>Q35</f>
        <v>192987</v>
      </c>
      <c r="R34" s="196">
        <f>R35</f>
        <v>213371</v>
      </c>
      <c r="S34" s="183">
        <f>S35</f>
        <v>213371</v>
      </c>
      <c r="T34" s="194"/>
    </row>
    <row r="35" spans="1:20" ht="18.75" customHeight="1" x14ac:dyDescent="0.2">
      <c r="A35" s="113"/>
      <c r="B35" s="143"/>
      <c r="C35" s="149"/>
      <c r="D35" s="150"/>
      <c r="E35" s="151"/>
      <c r="F35" s="152"/>
      <c r="G35" s="151"/>
      <c r="H35" s="151"/>
      <c r="I35" s="151"/>
      <c r="J35" s="152" t="s">
        <v>139</v>
      </c>
      <c r="K35" s="130">
        <v>124</v>
      </c>
      <c r="L35" s="120"/>
      <c r="M35" s="131">
        <v>1</v>
      </c>
      <c r="N35" s="131">
        <v>4</v>
      </c>
      <c r="O35" s="132">
        <v>5510015010</v>
      </c>
      <c r="P35" s="133">
        <v>540</v>
      </c>
      <c r="Q35" s="196">
        <v>192987</v>
      </c>
      <c r="R35" s="196">
        <v>213371</v>
      </c>
      <c r="S35" s="183">
        <v>213371</v>
      </c>
      <c r="T35" s="194"/>
    </row>
    <row r="36" spans="1:20" ht="24.75" customHeight="1" x14ac:dyDescent="0.2">
      <c r="A36" s="113"/>
      <c r="B36" s="143"/>
      <c r="C36" s="149"/>
      <c r="D36" s="150"/>
      <c r="E36" s="151"/>
      <c r="F36" s="152"/>
      <c r="G36" s="151"/>
      <c r="H36" s="151"/>
      <c r="I36" s="151"/>
      <c r="J36" s="152" t="s">
        <v>246</v>
      </c>
      <c r="K36" s="119">
        <v>124</v>
      </c>
      <c r="L36" s="139"/>
      <c r="M36" s="121">
        <v>1</v>
      </c>
      <c r="N36" s="121">
        <v>6</v>
      </c>
      <c r="O36" s="122">
        <v>0</v>
      </c>
      <c r="P36" s="123">
        <v>0</v>
      </c>
      <c r="Q36" s="195">
        <f>Q38</f>
        <v>13784</v>
      </c>
      <c r="R36" s="195">
        <f>R38</f>
        <v>13784</v>
      </c>
      <c r="S36" s="182">
        <f>S38</f>
        <v>13784</v>
      </c>
      <c r="T36" s="194"/>
    </row>
    <row r="37" spans="1:20" ht="34.5" customHeight="1" x14ac:dyDescent="0.25">
      <c r="A37" s="113"/>
      <c r="B37" s="143"/>
      <c r="C37" s="149"/>
      <c r="D37" s="150"/>
      <c r="E37" s="151"/>
      <c r="F37" s="152"/>
      <c r="G37" s="151"/>
      <c r="H37" s="151"/>
      <c r="I37" s="151"/>
      <c r="J37" s="200" t="s">
        <v>273</v>
      </c>
      <c r="K37" s="201">
        <v>124</v>
      </c>
      <c r="L37" s="120"/>
      <c r="M37" s="131">
        <v>1</v>
      </c>
      <c r="N37" s="131">
        <v>6</v>
      </c>
      <c r="O37" s="132">
        <v>5500000000</v>
      </c>
      <c r="P37" s="133">
        <v>0</v>
      </c>
      <c r="Q37" s="196">
        <f t="shared" ref="Q37:S38" si="0">Q38</f>
        <v>13784</v>
      </c>
      <c r="R37" s="196">
        <f t="shared" si="0"/>
        <v>13784</v>
      </c>
      <c r="S37" s="183">
        <f t="shared" si="0"/>
        <v>13784</v>
      </c>
      <c r="T37" s="194"/>
    </row>
    <row r="38" spans="1:20" ht="33.75" customHeight="1" x14ac:dyDescent="0.25">
      <c r="A38" s="113"/>
      <c r="B38" s="143"/>
      <c r="C38" s="149"/>
      <c r="D38" s="150"/>
      <c r="E38" s="151"/>
      <c r="F38" s="152"/>
      <c r="G38" s="151"/>
      <c r="H38" s="151"/>
      <c r="I38" s="151"/>
      <c r="J38" s="200" t="s">
        <v>158</v>
      </c>
      <c r="K38" s="201">
        <v>124</v>
      </c>
      <c r="L38" s="120"/>
      <c r="M38" s="131">
        <v>1</v>
      </c>
      <c r="N38" s="131">
        <v>6</v>
      </c>
      <c r="O38" s="132">
        <v>5510000000</v>
      </c>
      <c r="P38" s="133">
        <v>0</v>
      </c>
      <c r="Q38" s="196">
        <f t="shared" si="0"/>
        <v>13784</v>
      </c>
      <c r="R38" s="196">
        <f t="shared" si="0"/>
        <v>13784</v>
      </c>
      <c r="S38" s="183">
        <f t="shared" si="0"/>
        <v>13784</v>
      </c>
      <c r="T38" s="194"/>
    </row>
    <row r="39" spans="1:20" ht="30" customHeight="1" x14ac:dyDescent="0.25">
      <c r="A39" s="113"/>
      <c r="B39" s="143"/>
      <c r="C39" s="149"/>
      <c r="D39" s="150"/>
      <c r="E39" s="151"/>
      <c r="F39" s="152"/>
      <c r="G39" s="151"/>
      <c r="H39" s="151"/>
      <c r="I39" s="151"/>
      <c r="J39" s="200" t="s">
        <v>167</v>
      </c>
      <c r="K39" s="201">
        <v>124</v>
      </c>
      <c r="L39" s="120"/>
      <c r="M39" s="131">
        <v>1</v>
      </c>
      <c r="N39" s="131">
        <v>6</v>
      </c>
      <c r="O39" s="132">
        <v>5510010080</v>
      </c>
      <c r="P39" s="133">
        <v>0</v>
      </c>
      <c r="Q39" s="196">
        <f>Q40</f>
        <v>13784</v>
      </c>
      <c r="R39" s="196">
        <f>R40</f>
        <v>13784</v>
      </c>
      <c r="S39" s="183">
        <f>S40</f>
        <v>13784</v>
      </c>
      <c r="T39" s="194"/>
    </row>
    <row r="40" spans="1:20" ht="13.5" customHeight="1" x14ac:dyDescent="0.25">
      <c r="A40" s="113"/>
      <c r="B40" s="143"/>
      <c r="C40" s="149"/>
      <c r="D40" s="150"/>
      <c r="E40" s="151"/>
      <c r="F40" s="152"/>
      <c r="G40" s="151"/>
      <c r="H40" s="151"/>
      <c r="I40" s="151"/>
      <c r="J40" s="233" t="s">
        <v>139</v>
      </c>
      <c r="K40" s="201">
        <v>124</v>
      </c>
      <c r="L40" s="120"/>
      <c r="M40" s="131">
        <v>1</v>
      </c>
      <c r="N40" s="131">
        <v>6</v>
      </c>
      <c r="O40" s="132">
        <v>5510010080</v>
      </c>
      <c r="P40" s="133">
        <v>540</v>
      </c>
      <c r="Q40" s="196">
        <v>13784</v>
      </c>
      <c r="R40" s="196">
        <v>13784</v>
      </c>
      <c r="S40" s="183">
        <v>13784</v>
      </c>
      <c r="T40" s="194"/>
    </row>
    <row r="41" spans="1:20" ht="18.75" customHeight="1" x14ac:dyDescent="0.25">
      <c r="A41" s="113"/>
      <c r="B41" s="143"/>
      <c r="C41" s="149"/>
      <c r="D41" s="150"/>
      <c r="E41" s="151"/>
      <c r="F41" s="152"/>
      <c r="G41" s="151"/>
      <c r="H41" s="151"/>
      <c r="I41" s="151"/>
      <c r="J41" s="201" t="s">
        <v>31</v>
      </c>
      <c r="K41" s="201">
        <v>124</v>
      </c>
      <c r="L41" s="120"/>
      <c r="M41" s="131">
        <v>1</v>
      </c>
      <c r="N41" s="131">
        <v>13</v>
      </c>
      <c r="O41" s="132">
        <v>0</v>
      </c>
      <c r="P41" s="133">
        <v>0</v>
      </c>
      <c r="Q41" s="196">
        <f>Q42</f>
        <v>681</v>
      </c>
      <c r="R41" s="196">
        <v>0</v>
      </c>
      <c r="S41" s="183">
        <v>0</v>
      </c>
      <c r="T41" s="194"/>
    </row>
    <row r="42" spans="1:20" ht="31.5" customHeight="1" x14ac:dyDescent="0.25">
      <c r="A42" s="113"/>
      <c r="B42" s="143"/>
      <c r="C42" s="149"/>
      <c r="D42" s="150"/>
      <c r="E42" s="151"/>
      <c r="F42" s="152"/>
      <c r="G42" s="151"/>
      <c r="H42" s="151"/>
      <c r="I42" s="151"/>
      <c r="J42" s="201" t="s">
        <v>248</v>
      </c>
      <c r="K42" s="201">
        <v>124</v>
      </c>
      <c r="L42" s="120"/>
      <c r="M42" s="131">
        <v>1</v>
      </c>
      <c r="N42" s="131">
        <v>13</v>
      </c>
      <c r="O42" s="132">
        <v>7700000000</v>
      </c>
      <c r="P42" s="133">
        <v>0</v>
      </c>
      <c r="Q42" s="196">
        <f>Q43</f>
        <v>681</v>
      </c>
      <c r="R42" s="196">
        <v>0</v>
      </c>
      <c r="S42" s="183">
        <v>0</v>
      </c>
      <c r="T42" s="194"/>
    </row>
    <row r="43" spans="1:20" ht="31.5" customHeight="1" x14ac:dyDescent="0.25">
      <c r="A43" s="113"/>
      <c r="B43" s="143"/>
      <c r="C43" s="149"/>
      <c r="D43" s="150"/>
      <c r="E43" s="151"/>
      <c r="F43" s="152"/>
      <c r="G43" s="151"/>
      <c r="H43" s="151"/>
      <c r="I43" s="151"/>
      <c r="J43" s="201" t="s">
        <v>233</v>
      </c>
      <c r="K43" s="201">
        <v>124</v>
      </c>
      <c r="L43" s="120"/>
      <c r="M43" s="131">
        <v>1</v>
      </c>
      <c r="N43" s="131">
        <v>13</v>
      </c>
      <c r="O43" s="132">
        <v>7700095100</v>
      </c>
      <c r="P43" s="133">
        <v>0</v>
      </c>
      <c r="Q43" s="196">
        <f>Q45</f>
        <v>681</v>
      </c>
      <c r="R43" s="196">
        <v>0</v>
      </c>
      <c r="S43" s="183">
        <v>0</v>
      </c>
      <c r="T43" s="194"/>
    </row>
    <row r="44" spans="1:20" ht="16.5" customHeight="1" x14ac:dyDescent="0.25">
      <c r="A44" s="113"/>
      <c r="B44" s="143"/>
      <c r="C44" s="149"/>
      <c r="D44" s="150"/>
      <c r="E44" s="151"/>
      <c r="F44" s="152"/>
      <c r="G44" s="151"/>
      <c r="H44" s="151"/>
      <c r="I44" s="151"/>
      <c r="J44" s="201" t="s">
        <v>194</v>
      </c>
      <c r="K44" s="201">
        <v>124</v>
      </c>
      <c r="L44" s="120"/>
      <c r="M44" s="131">
        <v>1</v>
      </c>
      <c r="N44" s="131">
        <v>13</v>
      </c>
      <c r="O44" s="132">
        <v>7700095100</v>
      </c>
      <c r="P44" s="133">
        <v>850</v>
      </c>
      <c r="Q44" s="196">
        <v>681</v>
      </c>
      <c r="R44" s="196">
        <v>0</v>
      </c>
      <c r="S44" s="183">
        <v>0</v>
      </c>
      <c r="T44" s="194"/>
    </row>
    <row r="45" spans="1:20" ht="16.5" customHeight="1" x14ac:dyDescent="0.25">
      <c r="A45" s="113"/>
      <c r="B45" s="143"/>
      <c r="C45" s="149"/>
      <c r="D45" s="150"/>
      <c r="E45" s="151"/>
      <c r="F45" s="152"/>
      <c r="G45" s="151"/>
      <c r="H45" s="151"/>
      <c r="I45" s="151"/>
      <c r="J45" s="201" t="s">
        <v>263</v>
      </c>
      <c r="K45" s="201">
        <v>124</v>
      </c>
      <c r="L45" s="120"/>
      <c r="M45" s="131">
        <v>1</v>
      </c>
      <c r="N45" s="131">
        <v>13</v>
      </c>
      <c r="O45" s="132">
        <v>7700095100</v>
      </c>
      <c r="P45" s="133">
        <v>853</v>
      </c>
      <c r="Q45" s="196">
        <v>681</v>
      </c>
      <c r="R45" s="196">
        <v>0</v>
      </c>
      <c r="S45" s="183">
        <v>0</v>
      </c>
      <c r="T45" s="194"/>
    </row>
    <row r="46" spans="1:20" ht="18" customHeight="1" x14ac:dyDescent="0.2">
      <c r="A46" s="113"/>
      <c r="B46" s="470" t="s">
        <v>168</v>
      </c>
      <c r="C46" s="470"/>
      <c r="D46" s="470"/>
      <c r="E46" s="470"/>
      <c r="F46" s="470"/>
      <c r="G46" s="470"/>
      <c r="H46" s="470"/>
      <c r="I46" s="470"/>
      <c r="J46" s="471"/>
      <c r="K46" s="119">
        <v>124</v>
      </c>
      <c r="L46" s="120">
        <v>200</v>
      </c>
      <c r="M46" s="121">
        <v>2</v>
      </c>
      <c r="N46" s="121">
        <v>0</v>
      </c>
      <c r="O46" s="122">
        <v>0</v>
      </c>
      <c r="P46" s="123">
        <v>0</v>
      </c>
      <c r="Q46" s="195">
        <f t="shared" ref="Q46:S49" si="1">Q47</f>
        <v>89900</v>
      </c>
      <c r="R46" s="195">
        <f t="shared" si="1"/>
        <v>89900</v>
      </c>
      <c r="S46" s="182">
        <f t="shared" si="1"/>
        <v>89900</v>
      </c>
      <c r="T46" s="194" t="s">
        <v>185</v>
      </c>
    </row>
    <row r="47" spans="1:20" ht="18.75" customHeight="1" x14ac:dyDescent="0.2">
      <c r="A47" s="113"/>
      <c r="B47" s="143"/>
      <c r="C47" s="162"/>
      <c r="D47" s="472" t="s">
        <v>35</v>
      </c>
      <c r="E47" s="472"/>
      <c r="F47" s="472"/>
      <c r="G47" s="472"/>
      <c r="H47" s="472"/>
      <c r="I47" s="472"/>
      <c r="J47" s="473"/>
      <c r="K47" s="119">
        <v>124</v>
      </c>
      <c r="L47" s="120">
        <v>203</v>
      </c>
      <c r="M47" s="121">
        <v>2</v>
      </c>
      <c r="N47" s="121">
        <v>3</v>
      </c>
      <c r="O47" s="122">
        <v>0</v>
      </c>
      <c r="P47" s="123">
        <v>0</v>
      </c>
      <c r="Q47" s="195">
        <f t="shared" si="1"/>
        <v>89900</v>
      </c>
      <c r="R47" s="195">
        <f t="shared" si="1"/>
        <v>89900</v>
      </c>
      <c r="S47" s="182">
        <f t="shared" si="1"/>
        <v>89900</v>
      </c>
      <c r="T47" s="194" t="s">
        <v>185</v>
      </c>
    </row>
    <row r="48" spans="1:20" ht="41.25" customHeight="1" x14ac:dyDescent="0.2">
      <c r="A48" s="113"/>
      <c r="B48" s="143"/>
      <c r="C48" s="144"/>
      <c r="D48" s="145"/>
      <c r="E48" s="458" t="s">
        <v>272</v>
      </c>
      <c r="F48" s="458"/>
      <c r="G48" s="458"/>
      <c r="H48" s="458"/>
      <c r="I48" s="458"/>
      <c r="J48" s="459"/>
      <c r="K48" s="130">
        <v>124</v>
      </c>
      <c r="L48" s="120">
        <v>203</v>
      </c>
      <c r="M48" s="131">
        <v>2</v>
      </c>
      <c r="N48" s="131">
        <v>3</v>
      </c>
      <c r="O48" s="132">
        <v>5500000000</v>
      </c>
      <c r="P48" s="133">
        <v>0</v>
      </c>
      <c r="Q48" s="196">
        <f t="shared" si="1"/>
        <v>89900</v>
      </c>
      <c r="R48" s="196">
        <f t="shared" si="1"/>
        <v>89900</v>
      </c>
      <c r="S48" s="183">
        <f t="shared" si="1"/>
        <v>89900</v>
      </c>
      <c r="T48" s="194" t="s">
        <v>185</v>
      </c>
    </row>
    <row r="49" spans="1:20" ht="34.5" customHeight="1" x14ac:dyDescent="0.2">
      <c r="A49" s="113"/>
      <c r="B49" s="143"/>
      <c r="C49" s="144"/>
      <c r="D49" s="148"/>
      <c r="E49" s="147"/>
      <c r="F49" s="458" t="s">
        <v>196</v>
      </c>
      <c r="G49" s="458"/>
      <c r="H49" s="458"/>
      <c r="I49" s="458"/>
      <c r="J49" s="459"/>
      <c r="K49" s="130">
        <v>124</v>
      </c>
      <c r="L49" s="120">
        <v>203</v>
      </c>
      <c r="M49" s="131">
        <v>2</v>
      </c>
      <c r="N49" s="131">
        <v>3</v>
      </c>
      <c r="O49" s="132">
        <v>5520000000</v>
      </c>
      <c r="P49" s="133">
        <v>0</v>
      </c>
      <c r="Q49" s="196">
        <f t="shared" si="1"/>
        <v>89900</v>
      </c>
      <c r="R49" s="196">
        <f t="shared" si="1"/>
        <v>89900</v>
      </c>
      <c r="S49" s="183">
        <f t="shared" si="1"/>
        <v>89900</v>
      </c>
      <c r="T49" s="194" t="s">
        <v>185</v>
      </c>
    </row>
    <row r="50" spans="1:20" ht="23.25" customHeight="1" x14ac:dyDescent="0.2">
      <c r="A50" s="113"/>
      <c r="B50" s="143"/>
      <c r="C50" s="144"/>
      <c r="D50" s="148"/>
      <c r="E50" s="146"/>
      <c r="F50" s="147"/>
      <c r="G50" s="458" t="s">
        <v>197</v>
      </c>
      <c r="H50" s="458"/>
      <c r="I50" s="458"/>
      <c r="J50" s="459"/>
      <c r="K50" s="130">
        <v>124</v>
      </c>
      <c r="L50" s="120">
        <v>203</v>
      </c>
      <c r="M50" s="131">
        <v>2</v>
      </c>
      <c r="N50" s="131">
        <v>3</v>
      </c>
      <c r="O50" s="132">
        <v>5520051180</v>
      </c>
      <c r="P50" s="133">
        <v>0</v>
      </c>
      <c r="Q50" s="196">
        <f>Q51+Q54</f>
        <v>89900</v>
      </c>
      <c r="R50" s="196">
        <f>R51+R54</f>
        <v>89900</v>
      </c>
      <c r="S50" s="183">
        <f>S51+S54</f>
        <v>89900</v>
      </c>
      <c r="T50" s="194" t="s">
        <v>185</v>
      </c>
    </row>
    <row r="51" spans="1:20" ht="22.5" customHeight="1" x14ac:dyDescent="0.2">
      <c r="A51" s="113"/>
      <c r="B51" s="143"/>
      <c r="C51" s="144"/>
      <c r="D51" s="148"/>
      <c r="E51" s="146"/>
      <c r="F51" s="147"/>
      <c r="G51" s="128"/>
      <c r="H51" s="128"/>
      <c r="I51" s="128"/>
      <c r="J51" s="129" t="s">
        <v>160</v>
      </c>
      <c r="K51" s="130">
        <v>124</v>
      </c>
      <c r="L51" s="120"/>
      <c r="M51" s="131">
        <v>2</v>
      </c>
      <c r="N51" s="131">
        <v>3</v>
      </c>
      <c r="O51" s="132">
        <v>5520051180</v>
      </c>
      <c r="P51" s="133">
        <v>120</v>
      </c>
      <c r="Q51" s="196">
        <f>Q52+Q53</f>
        <v>89510.69</v>
      </c>
      <c r="R51" s="196">
        <f>R52+R53</f>
        <v>88536</v>
      </c>
      <c r="S51" s="183">
        <f>S52+S53</f>
        <v>88536</v>
      </c>
      <c r="T51" s="194"/>
    </row>
    <row r="52" spans="1:20" ht="23.25" customHeight="1" x14ac:dyDescent="0.2">
      <c r="A52" s="113"/>
      <c r="B52" s="143"/>
      <c r="C52" s="144"/>
      <c r="D52" s="148"/>
      <c r="E52" s="146"/>
      <c r="F52" s="147"/>
      <c r="G52" s="128"/>
      <c r="H52" s="128"/>
      <c r="I52" s="128"/>
      <c r="J52" s="129" t="s">
        <v>187</v>
      </c>
      <c r="K52" s="130">
        <v>124</v>
      </c>
      <c r="L52" s="120"/>
      <c r="M52" s="131">
        <v>2</v>
      </c>
      <c r="N52" s="131">
        <v>3</v>
      </c>
      <c r="O52" s="132">
        <v>5520051180</v>
      </c>
      <c r="P52" s="133">
        <v>121</v>
      </c>
      <c r="Q52" s="196">
        <v>68783.06</v>
      </c>
      <c r="R52" s="196">
        <v>68000</v>
      </c>
      <c r="S52" s="183">
        <v>68000</v>
      </c>
      <c r="T52" s="194"/>
    </row>
    <row r="53" spans="1:20" ht="35.25" customHeight="1" x14ac:dyDescent="0.2">
      <c r="A53" s="113"/>
      <c r="B53" s="143"/>
      <c r="C53" s="144"/>
      <c r="D53" s="148"/>
      <c r="E53" s="146"/>
      <c r="F53" s="147"/>
      <c r="G53" s="128"/>
      <c r="H53" s="128"/>
      <c r="I53" s="128"/>
      <c r="J53" s="129" t="s">
        <v>188</v>
      </c>
      <c r="K53" s="130">
        <v>124</v>
      </c>
      <c r="L53" s="120"/>
      <c r="M53" s="131">
        <v>2</v>
      </c>
      <c r="N53" s="131">
        <v>3</v>
      </c>
      <c r="O53" s="132">
        <v>5520051180</v>
      </c>
      <c r="P53" s="133">
        <v>129</v>
      </c>
      <c r="Q53" s="196">
        <v>20727.63</v>
      </c>
      <c r="R53" s="196">
        <v>20536</v>
      </c>
      <c r="S53" s="183">
        <v>20536</v>
      </c>
      <c r="T53" s="194"/>
    </row>
    <row r="54" spans="1:20" ht="27" customHeight="1" x14ac:dyDescent="0.2">
      <c r="A54" s="113"/>
      <c r="B54" s="143"/>
      <c r="C54" s="144"/>
      <c r="D54" s="148"/>
      <c r="E54" s="146"/>
      <c r="F54" s="147"/>
      <c r="G54" s="128"/>
      <c r="H54" s="128"/>
      <c r="I54" s="128"/>
      <c r="J54" s="129" t="s">
        <v>174</v>
      </c>
      <c r="K54" s="130">
        <v>124</v>
      </c>
      <c r="L54" s="120">
        <v>203</v>
      </c>
      <c r="M54" s="131">
        <v>2</v>
      </c>
      <c r="N54" s="131">
        <v>3</v>
      </c>
      <c r="O54" s="132">
        <v>5520051180</v>
      </c>
      <c r="P54" s="133">
        <v>240</v>
      </c>
      <c r="Q54" s="196">
        <f>Q55</f>
        <v>389.31</v>
      </c>
      <c r="R54" s="196">
        <f>R55</f>
        <v>1364</v>
      </c>
      <c r="S54" s="183">
        <f>S55</f>
        <v>1364</v>
      </c>
      <c r="T54" s="194"/>
    </row>
    <row r="55" spans="1:20" ht="27.75" customHeight="1" x14ac:dyDescent="0.2">
      <c r="A55" s="113"/>
      <c r="B55" s="143"/>
      <c r="C55" s="144"/>
      <c r="D55" s="148"/>
      <c r="E55" s="146"/>
      <c r="F55" s="147"/>
      <c r="G55" s="468" t="s">
        <v>191</v>
      </c>
      <c r="H55" s="468"/>
      <c r="I55" s="468"/>
      <c r="J55" s="469"/>
      <c r="K55" s="130">
        <v>124</v>
      </c>
      <c r="L55" s="120">
        <v>203</v>
      </c>
      <c r="M55" s="131">
        <v>2</v>
      </c>
      <c r="N55" s="131">
        <v>3</v>
      </c>
      <c r="O55" s="132">
        <v>5520051180</v>
      </c>
      <c r="P55" s="133">
        <v>244</v>
      </c>
      <c r="Q55" s="196">
        <v>389.31</v>
      </c>
      <c r="R55" s="196">
        <v>1364</v>
      </c>
      <c r="S55" s="183">
        <v>1364</v>
      </c>
      <c r="T55" s="194" t="s">
        <v>185</v>
      </c>
    </row>
    <row r="56" spans="1:20" ht="23.25" customHeight="1" x14ac:dyDescent="0.2">
      <c r="A56" s="113"/>
      <c r="B56" s="466" t="s">
        <v>171</v>
      </c>
      <c r="C56" s="466"/>
      <c r="D56" s="466"/>
      <c r="E56" s="466"/>
      <c r="F56" s="466"/>
      <c r="G56" s="466"/>
      <c r="H56" s="466"/>
      <c r="I56" s="466"/>
      <c r="J56" s="467"/>
      <c r="K56" s="119">
        <v>124</v>
      </c>
      <c r="L56" s="120">
        <v>300</v>
      </c>
      <c r="M56" s="121">
        <v>3</v>
      </c>
      <c r="N56" s="121">
        <v>0</v>
      </c>
      <c r="O56" s="122">
        <v>0</v>
      </c>
      <c r="P56" s="123">
        <v>0</v>
      </c>
      <c r="Q56" s="195">
        <f>Q57+Q63</f>
        <v>152086.31</v>
      </c>
      <c r="R56" s="195">
        <f>R57+R63</f>
        <v>55000</v>
      </c>
      <c r="S56" s="182">
        <f>S57+S63</f>
        <v>55000</v>
      </c>
      <c r="T56" s="194" t="s">
        <v>185</v>
      </c>
    </row>
    <row r="57" spans="1:20" ht="16.5" customHeight="1" x14ac:dyDescent="0.2">
      <c r="A57" s="113"/>
      <c r="B57" s="124"/>
      <c r="C57" s="125"/>
      <c r="D57" s="464" t="s">
        <v>39</v>
      </c>
      <c r="E57" s="464"/>
      <c r="F57" s="464"/>
      <c r="G57" s="464"/>
      <c r="H57" s="464"/>
      <c r="I57" s="464"/>
      <c r="J57" s="465"/>
      <c r="K57" s="119">
        <v>124</v>
      </c>
      <c r="L57" s="120">
        <v>310</v>
      </c>
      <c r="M57" s="121">
        <v>3</v>
      </c>
      <c r="N57" s="121">
        <v>10</v>
      </c>
      <c r="O57" s="122">
        <v>0</v>
      </c>
      <c r="P57" s="123">
        <v>0</v>
      </c>
      <c r="Q57" s="195">
        <f t="shared" ref="Q57:S60" si="2">Q58</f>
        <v>146086.31</v>
      </c>
      <c r="R57" s="195">
        <f t="shared" si="2"/>
        <v>35000</v>
      </c>
      <c r="S57" s="182">
        <f t="shared" si="2"/>
        <v>35000</v>
      </c>
      <c r="T57" s="194" t="s">
        <v>185</v>
      </c>
    </row>
    <row r="58" spans="1:20" ht="32.25" customHeight="1" x14ac:dyDescent="0.2">
      <c r="A58" s="113"/>
      <c r="B58" s="124"/>
      <c r="C58" s="126"/>
      <c r="D58" s="127"/>
      <c r="E58" s="458" t="s">
        <v>272</v>
      </c>
      <c r="F58" s="458"/>
      <c r="G58" s="458"/>
      <c r="H58" s="458"/>
      <c r="I58" s="458"/>
      <c r="J58" s="459"/>
      <c r="K58" s="130">
        <v>124</v>
      </c>
      <c r="L58" s="120">
        <v>310</v>
      </c>
      <c r="M58" s="131">
        <v>3</v>
      </c>
      <c r="N58" s="131">
        <v>10</v>
      </c>
      <c r="O58" s="132">
        <v>5500000000</v>
      </c>
      <c r="P58" s="133">
        <v>0</v>
      </c>
      <c r="Q58" s="196">
        <f t="shared" si="2"/>
        <v>146086.31</v>
      </c>
      <c r="R58" s="196">
        <f t="shared" si="2"/>
        <v>35000</v>
      </c>
      <c r="S58" s="183">
        <f t="shared" si="2"/>
        <v>35000</v>
      </c>
      <c r="T58" s="194" t="s">
        <v>185</v>
      </c>
    </row>
    <row r="59" spans="1:20" ht="38.25" customHeight="1" x14ac:dyDescent="0.2">
      <c r="A59" s="113"/>
      <c r="B59" s="124"/>
      <c r="C59" s="126"/>
      <c r="D59" s="135"/>
      <c r="E59" s="136"/>
      <c r="F59" s="460" t="s">
        <v>198</v>
      </c>
      <c r="G59" s="460"/>
      <c r="H59" s="460"/>
      <c r="I59" s="460"/>
      <c r="J59" s="461"/>
      <c r="K59" s="130">
        <v>124</v>
      </c>
      <c r="L59" s="120">
        <v>310</v>
      </c>
      <c r="M59" s="131">
        <v>3</v>
      </c>
      <c r="N59" s="131">
        <v>10</v>
      </c>
      <c r="O59" s="132">
        <v>5530000000</v>
      </c>
      <c r="P59" s="133">
        <v>0</v>
      </c>
      <c r="Q59" s="196">
        <f t="shared" si="2"/>
        <v>146086.31</v>
      </c>
      <c r="R59" s="196">
        <f t="shared" si="2"/>
        <v>35000</v>
      </c>
      <c r="S59" s="183">
        <f t="shared" si="2"/>
        <v>35000</v>
      </c>
      <c r="T59" s="194" t="s">
        <v>185</v>
      </c>
    </row>
    <row r="60" spans="1:20" ht="39" customHeight="1" x14ac:dyDescent="0.2">
      <c r="A60" s="113"/>
      <c r="B60" s="124"/>
      <c r="C60" s="126"/>
      <c r="D60" s="135"/>
      <c r="E60" s="136"/>
      <c r="F60" s="136"/>
      <c r="G60" s="137"/>
      <c r="H60" s="137"/>
      <c r="I60" s="137"/>
      <c r="J60" s="136" t="s">
        <v>199</v>
      </c>
      <c r="K60" s="130">
        <v>124</v>
      </c>
      <c r="L60" s="120">
        <v>310</v>
      </c>
      <c r="M60" s="131">
        <v>3</v>
      </c>
      <c r="N60" s="131">
        <v>10</v>
      </c>
      <c r="O60" s="132">
        <v>5530095020</v>
      </c>
      <c r="P60" s="133">
        <v>0</v>
      </c>
      <c r="Q60" s="196">
        <f t="shared" si="2"/>
        <v>146086.31</v>
      </c>
      <c r="R60" s="196">
        <f t="shared" si="2"/>
        <v>35000</v>
      </c>
      <c r="S60" s="183">
        <f t="shared" si="2"/>
        <v>35000</v>
      </c>
      <c r="T60" s="194"/>
    </row>
    <row r="61" spans="1:20" ht="24" customHeight="1" x14ac:dyDescent="0.2">
      <c r="A61" s="113"/>
      <c r="B61" s="124"/>
      <c r="C61" s="126"/>
      <c r="D61" s="135"/>
      <c r="E61" s="136"/>
      <c r="F61" s="136"/>
      <c r="G61" s="137"/>
      <c r="H61" s="137"/>
      <c r="I61" s="137"/>
      <c r="J61" s="136" t="s">
        <v>163</v>
      </c>
      <c r="K61" s="130">
        <v>124</v>
      </c>
      <c r="L61" s="120">
        <v>310</v>
      </c>
      <c r="M61" s="131">
        <v>3</v>
      </c>
      <c r="N61" s="131">
        <v>10</v>
      </c>
      <c r="O61" s="132">
        <v>5530095020</v>
      </c>
      <c r="P61" s="133">
        <v>240</v>
      </c>
      <c r="Q61" s="196">
        <f>Q62</f>
        <v>146086.31</v>
      </c>
      <c r="R61" s="196">
        <f>R62</f>
        <v>35000</v>
      </c>
      <c r="S61" s="183">
        <f>S62</f>
        <v>35000</v>
      </c>
      <c r="T61" s="194"/>
    </row>
    <row r="62" spans="1:20" ht="24" customHeight="1" x14ac:dyDescent="0.2">
      <c r="A62" s="113"/>
      <c r="B62" s="124"/>
      <c r="C62" s="126"/>
      <c r="D62" s="135"/>
      <c r="E62" s="137"/>
      <c r="F62" s="136"/>
      <c r="G62" s="460" t="s">
        <v>191</v>
      </c>
      <c r="H62" s="460"/>
      <c r="I62" s="460"/>
      <c r="J62" s="461"/>
      <c r="K62" s="130">
        <v>124</v>
      </c>
      <c r="L62" s="120">
        <v>310</v>
      </c>
      <c r="M62" s="131">
        <v>3</v>
      </c>
      <c r="N62" s="131">
        <v>10</v>
      </c>
      <c r="O62" s="132">
        <v>5530095020</v>
      </c>
      <c r="P62" s="133">
        <v>244</v>
      </c>
      <c r="Q62" s="196">
        <v>146086.31</v>
      </c>
      <c r="R62" s="196">
        <v>35000</v>
      </c>
      <c r="S62" s="183">
        <v>35000</v>
      </c>
      <c r="T62" s="194" t="s">
        <v>185</v>
      </c>
    </row>
    <row r="63" spans="1:20" ht="26.25" customHeight="1" x14ac:dyDescent="0.2">
      <c r="A63" s="113"/>
      <c r="B63" s="124"/>
      <c r="C63" s="217"/>
      <c r="D63" s="218"/>
      <c r="E63" s="219"/>
      <c r="F63" s="220"/>
      <c r="G63" s="219"/>
      <c r="H63" s="219"/>
      <c r="I63" s="219"/>
      <c r="J63" s="221" t="s">
        <v>228</v>
      </c>
      <c r="K63" s="119">
        <v>124</v>
      </c>
      <c r="L63" s="139"/>
      <c r="M63" s="121">
        <v>3</v>
      </c>
      <c r="N63" s="121">
        <v>14</v>
      </c>
      <c r="O63" s="122">
        <v>0</v>
      </c>
      <c r="P63" s="123">
        <v>0</v>
      </c>
      <c r="Q63" s="222">
        <f t="shared" ref="Q63:S64" si="3">Q64</f>
        <v>6000</v>
      </c>
      <c r="R63" s="222">
        <f t="shared" si="3"/>
        <v>20000</v>
      </c>
      <c r="S63" s="223">
        <f t="shared" si="3"/>
        <v>20000</v>
      </c>
      <c r="T63" s="224"/>
    </row>
    <row r="64" spans="1:20" ht="24.75" customHeight="1" x14ac:dyDescent="0.2">
      <c r="A64" s="113"/>
      <c r="B64" s="124"/>
      <c r="C64" s="217"/>
      <c r="D64" s="218"/>
      <c r="E64" s="219"/>
      <c r="F64" s="220"/>
      <c r="G64" s="219"/>
      <c r="H64" s="219"/>
      <c r="I64" s="219"/>
      <c r="J64" s="220" t="s">
        <v>229</v>
      </c>
      <c r="K64" s="130">
        <v>124</v>
      </c>
      <c r="L64" s="120"/>
      <c r="M64" s="131">
        <v>3</v>
      </c>
      <c r="N64" s="131">
        <v>14</v>
      </c>
      <c r="O64" s="132">
        <v>7700000000</v>
      </c>
      <c r="P64" s="133">
        <v>0</v>
      </c>
      <c r="Q64" s="225">
        <f t="shared" si="3"/>
        <v>6000</v>
      </c>
      <c r="R64" s="225">
        <f t="shared" si="3"/>
        <v>20000</v>
      </c>
      <c r="S64" s="134">
        <f t="shared" si="3"/>
        <v>20000</v>
      </c>
      <c r="T64" s="224"/>
    </row>
    <row r="65" spans="1:20" ht="19.5" customHeight="1" x14ac:dyDescent="0.2">
      <c r="A65" s="113"/>
      <c r="B65" s="124"/>
      <c r="C65" s="217"/>
      <c r="D65" s="218"/>
      <c r="E65" s="219"/>
      <c r="F65" s="220"/>
      <c r="G65" s="219"/>
      <c r="H65" s="219"/>
      <c r="I65" s="219"/>
      <c r="J65" s="220" t="s">
        <v>231</v>
      </c>
      <c r="K65" s="130">
        <v>124</v>
      </c>
      <c r="L65" s="120"/>
      <c r="M65" s="131">
        <v>3</v>
      </c>
      <c r="N65" s="131">
        <v>14</v>
      </c>
      <c r="O65" s="132">
        <v>7700020040</v>
      </c>
      <c r="P65" s="133">
        <v>0</v>
      </c>
      <c r="Q65" s="225">
        <f>Q67</f>
        <v>6000</v>
      </c>
      <c r="R65" s="225">
        <f>R67</f>
        <v>20000</v>
      </c>
      <c r="S65" s="134">
        <f>S67</f>
        <v>20000</v>
      </c>
      <c r="T65" s="224"/>
    </row>
    <row r="66" spans="1:20" ht="27.75" customHeight="1" x14ac:dyDescent="0.2">
      <c r="A66" s="113"/>
      <c r="B66" s="124"/>
      <c r="C66" s="217"/>
      <c r="D66" s="218"/>
      <c r="E66" s="219"/>
      <c r="F66" s="220"/>
      <c r="G66" s="219"/>
      <c r="H66" s="219"/>
      <c r="I66" s="219"/>
      <c r="J66" s="220" t="s">
        <v>163</v>
      </c>
      <c r="K66" s="130">
        <v>124</v>
      </c>
      <c r="L66" s="120"/>
      <c r="M66" s="131">
        <v>3</v>
      </c>
      <c r="N66" s="131">
        <v>14</v>
      </c>
      <c r="O66" s="132">
        <v>7700020040</v>
      </c>
      <c r="P66" s="133">
        <v>240</v>
      </c>
      <c r="Q66" s="225">
        <f>Q67</f>
        <v>6000</v>
      </c>
      <c r="R66" s="225">
        <v>20000</v>
      </c>
      <c r="S66" s="134">
        <v>20000</v>
      </c>
      <c r="T66" s="224"/>
    </row>
    <row r="67" spans="1:20" ht="27.75" customHeight="1" x14ac:dyDescent="0.2">
      <c r="A67" s="113"/>
      <c r="B67" s="124"/>
      <c r="C67" s="217"/>
      <c r="D67" s="218"/>
      <c r="E67" s="219"/>
      <c r="F67" s="220"/>
      <c r="G67" s="219"/>
      <c r="H67" s="219"/>
      <c r="I67" s="219"/>
      <c r="J67" s="220" t="s">
        <v>258</v>
      </c>
      <c r="K67" s="130">
        <v>124</v>
      </c>
      <c r="L67" s="120"/>
      <c r="M67" s="131">
        <v>3</v>
      </c>
      <c r="N67" s="131">
        <v>14</v>
      </c>
      <c r="O67" s="132">
        <v>7700020040</v>
      </c>
      <c r="P67" s="133">
        <v>244</v>
      </c>
      <c r="Q67" s="225">
        <v>6000</v>
      </c>
      <c r="R67" s="225">
        <v>20000</v>
      </c>
      <c r="S67" s="134">
        <v>20000</v>
      </c>
      <c r="T67" s="224"/>
    </row>
    <row r="68" spans="1:20" ht="12.75" customHeight="1" x14ac:dyDescent="0.2">
      <c r="A68" s="113"/>
      <c r="B68" s="466" t="s">
        <v>175</v>
      </c>
      <c r="C68" s="466"/>
      <c r="D68" s="466"/>
      <c r="E68" s="466"/>
      <c r="F68" s="466"/>
      <c r="G68" s="466"/>
      <c r="H68" s="466"/>
      <c r="I68" s="466"/>
      <c r="J68" s="467"/>
      <c r="K68" s="119">
        <v>124</v>
      </c>
      <c r="L68" s="120">
        <v>400</v>
      </c>
      <c r="M68" s="121">
        <v>4</v>
      </c>
      <c r="N68" s="121">
        <v>0</v>
      </c>
      <c r="O68" s="122">
        <v>0</v>
      </c>
      <c r="P68" s="123">
        <v>0</v>
      </c>
      <c r="Q68" s="195">
        <f t="shared" ref="Q68:S73" si="4">Q69</f>
        <v>571287.15</v>
      </c>
      <c r="R68" s="195">
        <f t="shared" si="4"/>
        <v>618100</v>
      </c>
      <c r="S68" s="182">
        <f t="shared" si="4"/>
        <v>881500</v>
      </c>
      <c r="T68" s="194" t="s">
        <v>185</v>
      </c>
    </row>
    <row r="69" spans="1:20" ht="21" customHeight="1" x14ac:dyDescent="0.2">
      <c r="A69" s="113"/>
      <c r="B69" s="163"/>
      <c r="C69" s="164"/>
      <c r="D69" s="165"/>
      <c r="E69" s="165"/>
      <c r="F69" s="165"/>
      <c r="G69" s="165"/>
      <c r="H69" s="165"/>
      <c r="I69" s="165"/>
      <c r="J69" s="166" t="s">
        <v>73</v>
      </c>
      <c r="K69" s="119">
        <v>124</v>
      </c>
      <c r="L69" s="120"/>
      <c r="M69" s="121">
        <v>4</v>
      </c>
      <c r="N69" s="121">
        <v>9</v>
      </c>
      <c r="O69" s="122">
        <v>0</v>
      </c>
      <c r="P69" s="123">
        <v>0</v>
      </c>
      <c r="Q69" s="195">
        <f t="shared" si="4"/>
        <v>571287.15</v>
      </c>
      <c r="R69" s="195">
        <f t="shared" si="4"/>
        <v>618100</v>
      </c>
      <c r="S69" s="182">
        <f t="shared" si="4"/>
        <v>881500</v>
      </c>
      <c r="T69" s="194"/>
    </row>
    <row r="70" spans="1:20" ht="30" customHeight="1" x14ac:dyDescent="0.2">
      <c r="A70" s="113"/>
      <c r="B70" s="124"/>
      <c r="C70" s="125"/>
      <c r="D70" s="458" t="s">
        <v>272</v>
      </c>
      <c r="E70" s="458"/>
      <c r="F70" s="458"/>
      <c r="G70" s="458"/>
      <c r="H70" s="458"/>
      <c r="I70" s="458"/>
      <c r="J70" s="459"/>
      <c r="K70" s="130">
        <v>124</v>
      </c>
      <c r="L70" s="120">
        <v>409</v>
      </c>
      <c r="M70" s="131">
        <v>4</v>
      </c>
      <c r="N70" s="131">
        <v>9</v>
      </c>
      <c r="O70" s="132">
        <v>5500000000</v>
      </c>
      <c r="P70" s="133">
        <v>0</v>
      </c>
      <c r="Q70" s="196">
        <f t="shared" si="4"/>
        <v>571287.15</v>
      </c>
      <c r="R70" s="196">
        <f t="shared" si="4"/>
        <v>618100</v>
      </c>
      <c r="S70" s="183">
        <f t="shared" si="4"/>
        <v>881500</v>
      </c>
      <c r="T70" s="194" t="s">
        <v>185</v>
      </c>
    </row>
    <row r="71" spans="1:20" ht="37.5" customHeight="1" x14ac:dyDescent="0.2">
      <c r="A71" s="113"/>
      <c r="B71" s="124"/>
      <c r="C71" s="126"/>
      <c r="D71" s="127"/>
      <c r="E71" s="458" t="s">
        <v>200</v>
      </c>
      <c r="F71" s="458"/>
      <c r="G71" s="458"/>
      <c r="H71" s="458"/>
      <c r="I71" s="458"/>
      <c r="J71" s="459"/>
      <c r="K71" s="130">
        <v>124</v>
      </c>
      <c r="L71" s="120">
        <v>409</v>
      </c>
      <c r="M71" s="131">
        <v>4</v>
      </c>
      <c r="N71" s="131">
        <v>9</v>
      </c>
      <c r="O71" s="132">
        <v>5540000000</v>
      </c>
      <c r="P71" s="133">
        <v>0</v>
      </c>
      <c r="Q71" s="196">
        <f t="shared" si="4"/>
        <v>571287.15</v>
      </c>
      <c r="R71" s="196">
        <f t="shared" si="4"/>
        <v>618100</v>
      </c>
      <c r="S71" s="183">
        <f t="shared" si="4"/>
        <v>881500</v>
      </c>
      <c r="T71" s="194" t="s">
        <v>185</v>
      </c>
    </row>
    <row r="72" spans="1:20" ht="33.75" customHeight="1" x14ac:dyDescent="0.2">
      <c r="A72" s="113"/>
      <c r="B72" s="124"/>
      <c r="C72" s="126"/>
      <c r="D72" s="135"/>
      <c r="E72" s="136"/>
      <c r="F72" s="458" t="s">
        <v>201</v>
      </c>
      <c r="G72" s="458"/>
      <c r="H72" s="458"/>
      <c r="I72" s="458"/>
      <c r="J72" s="459"/>
      <c r="K72" s="130">
        <v>124</v>
      </c>
      <c r="L72" s="120">
        <v>409</v>
      </c>
      <c r="M72" s="131">
        <v>4</v>
      </c>
      <c r="N72" s="131">
        <v>9</v>
      </c>
      <c r="O72" s="132">
        <v>5540095280</v>
      </c>
      <c r="P72" s="133">
        <v>0</v>
      </c>
      <c r="Q72" s="196">
        <f t="shared" si="4"/>
        <v>571287.15</v>
      </c>
      <c r="R72" s="196">
        <f t="shared" si="4"/>
        <v>618100</v>
      </c>
      <c r="S72" s="183">
        <f t="shared" si="4"/>
        <v>881500</v>
      </c>
      <c r="T72" s="194" t="s">
        <v>185</v>
      </c>
    </row>
    <row r="73" spans="1:20" ht="21.75" customHeight="1" x14ac:dyDescent="0.2">
      <c r="A73" s="113"/>
      <c r="B73" s="124"/>
      <c r="C73" s="126"/>
      <c r="D73" s="135"/>
      <c r="E73" s="136"/>
      <c r="F73" s="129"/>
      <c r="G73" s="128"/>
      <c r="H73" s="128"/>
      <c r="I73" s="128"/>
      <c r="J73" s="129" t="s">
        <v>163</v>
      </c>
      <c r="K73" s="130">
        <v>124</v>
      </c>
      <c r="L73" s="120">
        <v>409</v>
      </c>
      <c r="M73" s="131">
        <v>4</v>
      </c>
      <c r="N73" s="131">
        <v>9</v>
      </c>
      <c r="O73" s="132">
        <v>5540095280</v>
      </c>
      <c r="P73" s="133">
        <v>240</v>
      </c>
      <c r="Q73" s="196">
        <f t="shared" si="4"/>
        <v>571287.15</v>
      </c>
      <c r="R73" s="196">
        <f t="shared" si="4"/>
        <v>618100</v>
      </c>
      <c r="S73" s="183">
        <f t="shared" si="4"/>
        <v>881500</v>
      </c>
      <c r="T73" s="194"/>
    </row>
    <row r="74" spans="1:20" ht="24.75" customHeight="1" x14ac:dyDescent="0.2">
      <c r="A74" s="113"/>
      <c r="B74" s="124"/>
      <c r="C74" s="126"/>
      <c r="D74" s="135"/>
      <c r="E74" s="137"/>
      <c r="F74" s="136"/>
      <c r="G74" s="458" t="s">
        <v>191</v>
      </c>
      <c r="H74" s="458"/>
      <c r="I74" s="458"/>
      <c r="J74" s="459"/>
      <c r="K74" s="130">
        <v>124</v>
      </c>
      <c r="L74" s="120">
        <v>409</v>
      </c>
      <c r="M74" s="131">
        <v>4</v>
      </c>
      <c r="N74" s="131">
        <v>9</v>
      </c>
      <c r="O74" s="132">
        <v>5540095280</v>
      </c>
      <c r="P74" s="133">
        <v>244</v>
      </c>
      <c r="Q74" s="196">
        <v>571287.15</v>
      </c>
      <c r="R74" s="196">
        <v>618100</v>
      </c>
      <c r="S74" s="183">
        <v>881500</v>
      </c>
      <c r="T74" s="194" t="s">
        <v>185</v>
      </c>
    </row>
    <row r="75" spans="1:20" ht="17.25" customHeight="1" x14ac:dyDescent="0.2">
      <c r="A75" s="113"/>
      <c r="B75" s="462" t="s">
        <v>178</v>
      </c>
      <c r="C75" s="462"/>
      <c r="D75" s="462"/>
      <c r="E75" s="462"/>
      <c r="F75" s="462"/>
      <c r="G75" s="462"/>
      <c r="H75" s="462"/>
      <c r="I75" s="462"/>
      <c r="J75" s="463"/>
      <c r="K75" s="119">
        <v>124</v>
      </c>
      <c r="L75" s="120">
        <v>500</v>
      </c>
      <c r="M75" s="121">
        <v>5</v>
      </c>
      <c r="N75" s="121">
        <v>0</v>
      </c>
      <c r="O75" s="122">
        <v>0</v>
      </c>
      <c r="P75" s="123">
        <v>0</v>
      </c>
      <c r="Q75" s="195">
        <f t="shared" ref="Q75:Q80" si="5">Q76</f>
        <v>289745.90000000002</v>
      </c>
      <c r="R75" s="195">
        <f t="shared" ref="R75:S80" si="6">R76</f>
        <v>158016</v>
      </c>
      <c r="S75" s="182">
        <f t="shared" si="6"/>
        <v>282516</v>
      </c>
      <c r="T75" s="194" t="s">
        <v>185</v>
      </c>
    </row>
    <row r="76" spans="1:20" ht="13.5" customHeight="1" x14ac:dyDescent="0.2">
      <c r="A76" s="113"/>
      <c r="B76" s="124"/>
      <c r="C76" s="125"/>
      <c r="D76" s="464" t="s">
        <v>43</v>
      </c>
      <c r="E76" s="464"/>
      <c r="F76" s="464"/>
      <c r="G76" s="464"/>
      <c r="H76" s="464"/>
      <c r="I76" s="464"/>
      <c r="J76" s="465"/>
      <c r="K76" s="119">
        <v>124</v>
      </c>
      <c r="L76" s="120">
        <v>503</v>
      </c>
      <c r="M76" s="121">
        <v>5</v>
      </c>
      <c r="N76" s="121">
        <v>3</v>
      </c>
      <c r="O76" s="122">
        <v>0</v>
      </c>
      <c r="P76" s="123">
        <v>0</v>
      </c>
      <c r="Q76" s="195">
        <f t="shared" si="5"/>
        <v>289745.90000000002</v>
      </c>
      <c r="R76" s="195">
        <f t="shared" si="6"/>
        <v>158016</v>
      </c>
      <c r="S76" s="182">
        <f t="shared" si="6"/>
        <v>282516</v>
      </c>
      <c r="T76" s="194" t="s">
        <v>185</v>
      </c>
    </row>
    <row r="77" spans="1:20" ht="30.75" customHeight="1" x14ac:dyDescent="0.2">
      <c r="A77" s="113"/>
      <c r="B77" s="124"/>
      <c r="C77" s="126"/>
      <c r="D77" s="127"/>
      <c r="E77" s="458" t="s">
        <v>272</v>
      </c>
      <c r="F77" s="458"/>
      <c r="G77" s="458"/>
      <c r="H77" s="458"/>
      <c r="I77" s="458"/>
      <c r="J77" s="459"/>
      <c r="K77" s="130">
        <v>124</v>
      </c>
      <c r="L77" s="120">
        <v>503</v>
      </c>
      <c r="M77" s="131">
        <v>5</v>
      </c>
      <c r="N77" s="131">
        <v>3</v>
      </c>
      <c r="O77" s="132">
        <v>5500000000</v>
      </c>
      <c r="P77" s="133">
        <v>0</v>
      </c>
      <c r="Q77" s="196">
        <f t="shared" si="5"/>
        <v>289745.90000000002</v>
      </c>
      <c r="R77" s="196">
        <f t="shared" si="6"/>
        <v>158016</v>
      </c>
      <c r="S77" s="183">
        <f t="shared" si="6"/>
        <v>282516</v>
      </c>
      <c r="T77" s="194" t="s">
        <v>185</v>
      </c>
    </row>
    <row r="78" spans="1:20" ht="25.5" customHeight="1" x14ac:dyDescent="0.2">
      <c r="A78" s="113"/>
      <c r="B78" s="124"/>
      <c r="C78" s="126"/>
      <c r="D78" s="135"/>
      <c r="E78" s="136"/>
      <c r="F78" s="460" t="s">
        <v>202</v>
      </c>
      <c r="G78" s="460"/>
      <c r="H78" s="460"/>
      <c r="I78" s="460"/>
      <c r="J78" s="461"/>
      <c r="K78" s="130">
        <v>124</v>
      </c>
      <c r="L78" s="120">
        <v>503</v>
      </c>
      <c r="M78" s="131">
        <v>5</v>
      </c>
      <c r="N78" s="131">
        <v>3</v>
      </c>
      <c r="O78" s="132">
        <v>5550000000</v>
      </c>
      <c r="P78" s="133">
        <v>0</v>
      </c>
      <c r="Q78" s="196">
        <f t="shared" si="5"/>
        <v>289745.90000000002</v>
      </c>
      <c r="R78" s="196">
        <f t="shared" si="6"/>
        <v>158016</v>
      </c>
      <c r="S78" s="183">
        <f t="shared" si="6"/>
        <v>282516</v>
      </c>
      <c r="T78" s="194" t="s">
        <v>185</v>
      </c>
    </row>
    <row r="79" spans="1:20" ht="33" customHeight="1" x14ac:dyDescent="0.2">
      <c r="A79" s="113"/>
      <c r="B79" s="124"/>
      <c r="C79" s="126"/>
      <c r="D79" s="135"/>
      <c r="E79" s="136"/>
      <c r="F79" s="136"/>
      <c r="G79" s="137"/>
      <c r="H79" s="137"/>
      <c r="I79" s="137"/>
      <c r="J79" s="136" t="s">
        <v>203</v>
      </c>
      <c r="K79" s="130">
        <v>124</v>
      </c>
      <c r="L79" s="120">
        <v>503</v>
      </c>
      <c r="M79" s="131">
        <v>5</v>
      </c>
      <c r="N79" s="131">
        <v>3</v>
      </c>
      <c r="O79" s="132">
        <v>5550095310</v>
      </c>
      <c r="P79" s="133">
        <v>0</v>
      </c>
      <c r="Q79" s="196">
        <f t="shared" si="5"/>
        <v>289745.90000000002</v>
      </c>
      <c r="R79" s="196">
        <f t="shared" si="6"/>
        <v>158016</v>
      </c>
      <c r="S79" s="183">
        <f t="shared" si="6"/>
        <v>282516</v>
      </c>
      <c r="T79" s="194"/>
    </row>
    <row r="80" spans="1:20" ht="23.25" customHeight="1" x14ac:dyDescent="0.2">
      <c r="A80" s="113"/>
      <c r="B80" s="124"/>
      <c r="C80" s="126"/>
      <c r="D80" s="135"/>
      <c r="E80" s="136"/>
      <c r="F80" s="136"/>
      <c r="G80" s="137"/>
      <c r="H80" s="137"/>
      <c r="I80" s="137"/>
      <c r="J80" s="136" t="s">
        <v>163</v>
      </c>
      <c r="K80" s="130">
        <v>124</v>
      </c>
      <c r="L80" s="120">
        <v>503</v>
      </c>
      <c r="M80" s="131">
        <v>5</v>
      </c>
      <c r="N80" s="131">
        <v>3</v>
      </c>
      <c r="O80" s="132">
        <v>5550095310</v>
      </c>
      <c r="P80" s="133">
        <v>240</v>
      </c>
      <c r="Q80" s="196">
        <f t="shared" si="5"/>
        <v>289745.90000000002</v>
      </c>
      <c r="R80" s="196">
        <f t="shared" si="6"/>
        <v>158016</v>
      </c>
      <c r="S80" s="183">
        <f t="shared" si="6"/>
        <v>282516</v>
      </c>
      <c r="T80" s="194"/>
    </row>
    <row r="81" spans="1:20" ht="25.5" customHeight="1" x14ac:dyDescent="0.2">
      <c r="A81" s="113"/>
      <c r="B81" s="124"/>
      <c r="C81" s="126"/>
      <c r="D81" s="135"/>
      <c r="E81" s="137"/>
      <c r="F81" s="136"/>
      <c r="G81" s="460" t="s">
        <v>191</v>
      </c>
      <c r="H81" s="460"/>
      <c r="I81" s="460"/>
      <c r="J81" s="461"/>
      <c r="K81" s="130">
        <v>124</v>
      </c>
      <c r="L81" s="120">
        <v>503</v>
      </c>
      <c r="M81" s="131">
        <v>5</v>
      </c>
      <c r="N81" s="131">
        <v>3</v>
      </c>
      <c r="O81" s="132">
        <v>5550095310</v>
      </c>
      <c r="P81" s="133">
        <v>244</v>
      </c>
      <c r="Q81" s="196">
        <v>289745.90000000002</v>
      </c>
      <c r="R81" s="196">
        <v>158016</v>
      </c>
      <c r="S81" s="183">
        <v>282516</v>
      </c>
      <c r="T81" s="194" t="s">
        <v>185</v>
      </c>
    </row>
    <row r="82" spans="1:20" ht="15.75" customHeight="1" x14ac:dyDescent="0.2">
      <c r="A82" s="113"/>
      <c r="B82" s="462" t="s">
        <v>181</v>
      </c>
      <c r="C82" s="462"/>
      <c r="D82" s="462"/>
      <c r="E82" s="462"/>
      <c r="F82" s="462"/>
      <c r="G82" s="462"/>
      <c r="H82" s="462"/>
      <c r="I82" s="462"/>
      <c r="J82" s="463"/>
      <c r="K82" s="119">
        <v>124</v>
      </c>
      <c r="L82" s="120">
        <v>800</v>
      </c>
      <c r="M82" s="121">
        <v>8</v>
      </c>
      <c r="N82" s="121">
        <v>0</v>
      </c>
      <c r="O82" s="122">
        <v>0</v>
      </c>
      <c r="P82" s="123">
        <v>0</v>
      </c>
      <c r="Q82" s="195">
        <f>Q83</f>
        <v>1937764.9300000002</v>
      </c>
      <c r="R82" s="195">
        <f>R83</f>
        <v>1280400</v>
      </c>
      <c r="S82" s="182">
        <f t="shared" ref="Q82:S84" si="7">S83</f>
        <v>1080400</v>
      </c>
      <c r="T82" s="194" t="s">
        <v>185</v>
      </c>
    </row>
    <row r="83" spans="1:20" ht="18" customHeight="1" x14ac:dyDescent="0.2">
      <c r="A83" s="113"/>
      <c r="B83" s="124"/>
      <c r="C83" s="125"/>
      <c r="D83" s="464" t="s">
        <v>46</v>
      </c>
      <c r="E83" s="464"/>
      <c r="F83" s="464"/>
      <c r="G83" s="464"/>
      <c r="H83" s="464"/>
      <c r="I83" s="464"/>
      <c r="J83" s="465"/>
      <c r="K83" s="119">
        <v>124</v>
      </c>
      <c r="L83" s="120">
        <v>801</v>
      </c>
      <c r="M83" s="121">
        <v>8</v>
      </c>
      <c r="N83" s="121">
        <v>1</v>
      </c>
      <c r="O83" s="122">
        <v>0</v>
      </c>
      <c r="P83" s="123">
        <v>0</v>
      </c>
      <c r="Q83" s="195">
        <f t="shared" si="7"/>
        <v>1937764.9300000002</v>
      </c>
      <c r="R83" s="195">
        <f t="shared" si="7"/>
        <v>1280400</v>
      </c>
      <c r="S83" s="182">
        <f>S84+S94</f>
        <v>1080400</v>
      </c>
      <c r="T83" s="194" t="s">
        <v>185</v>
      </c>
    </row>
    <row r="84" spans="1:20" ht="30" customHeight="1" x14ac:dyDescent="0.2">
      <c r="A84" s="113"/>
      <c r="B84" s="124"/>
      <c r="C84" s="126"/>
      <c r="D84" s="127"/>
      <c r="E84" s="458" t="s">
        <v>272</v>
      </c>
      <c r="F84" s="458"/>
      <c r="G84" s="458"/>
      <c r="H84" s="458"/>
      <c r="I84" s="458"/>
      <c r="J84" s="459"/>
      <c r="K84" s="130">
        <v>124</v>
      </c>
      <c r="L84" s="120">
        <v>801</v>
      </c>
      <c r="M84" s="131">
        <v>8</v>
      </c>
      <c r="N84" s="131">
        <v>1</v>
      </c>
      <c r="O84" s="132">
        <v>5500000000</v>
      </c>
      <c r="P84" s="133">
        <v>0</v>
      </c>
      <c r="Q84" s="196">
        <f t="shared" si="7"/>
        <v>1937764.9300000002</v>
      </c>
      <c r="R84" s="196">
        <f t="shared" si="7"/>
        <v>1280400</v>
      </c>
      <c r="S84" s="183">
        <f t="shared" si="7"/>
        <v>980400</v>
      </c>
      <c r="T84" s="194" t="s">
        <v>185</v>
      </c>
    </row>
    <row r="85" spans="1:20" ht="21" customHeight="1" x14ac:dyDescent="0.2">
      <c r="A85" s="113"/>
      <c r="B85" s="124"/>
      <c r="C85" s="126"/>
      <c r="D85" s="135"/>
      <c r="E85" s="136"/>
      <c r="F85" s="458" t="s">
        <v>204</v>
      </c>
      <c r="G85" s="458"/>
      <c r="H85" s="458"/>
      <c r="I85" s="458"/>
      <c r="J85" s="459"/>
      <c r="K85" s="130">
        <v>124</v>
      </c>
      <c r="L85" s="120">
        <v>801</v>
      </c>
      <c r="M85" s="131">
        <v>8</v>
      </c>
      <c r="N85" s="131">
        <v>1</v>
      </c>
      <c r="O85" s="132">
        <v>5560000000</v>
      </c>
      <c r="P85" s="133">
        <v>0</v>
      </c>
      <c r="Q85" s="196">
        <f>Q87+Q88+Q92</f>
        <v>1937764.9300000002</v>
      </c>
      <c r="R85" s="196">
        <f>R86+R92</f>
        <v>1280400</v>
      </c>
      <c r="S85" s="183">
        <f>S86+S92</f>
        <v>980400</v>
      </c>
      <c r="T85" s="194" t="s">
        <v>185</v>
      </c>
    </row>
    <row r="86" spans="1:20" ht="29.25" customHeight="1" x14ac:dyDescent="0.2">
      <c r="A86" s="113"/>
      <c r="B86" s="124"/>
      <c r="C86" s="126"/>
      <c r="D86" s="135"/>
      <c r="E86" s="136"/>
      <c r="F86" s="129"/>
      <c r="G86" s="128"/>
      <c r="H86" s="128"/>
      <c r="I86" s="128"/>
      <c r="J86" s="129" t="s">
        <v>205</v>
      </c>
      <c r="K86" s="130">
        <v>124</v>
      </c>
      <c r="L86" s="120">
        <v>801</v>
      </c>
      <c r="M86" s="131">
        <v>8</v>
      </c>
      <c r="N86" s="131">
        <v>1</v>
      </c>
      <c r="O86" s="132">
        <v>5560075080</v>
      </c>
      <c r="P86" s="133">
        <v>0</v>
      </c>
      <c r="Q86" s="196">
        <f>Q87</f>
        <v>980400</v>
      </c>
      <c r="R86" s="196">
        <f>R87</f>
        <v>980400</v>
      </c>
      <c r="S86" s="183">
        <f>S87</f>
        <v>980400</v>
      </c>
      <c r="T86" s="194"/>
    </row>
    <row r="87" spans="1:20" ht="13.5" customHeight="1" x14ac:dyDescent="0.2">
      <c r="A87" s="113"/>
      <c r="B87" s="124"/>
      <c r="C87" s="126"/>
      <c r="D87" s="135"/>
      <c r="E87" s="137"/>
      <c r="F87" s="136"/>
      <c r="G87" s="458" t="s">
        <v>139</v>
      </c>
      <c r="H87" s="458"/>
      <c r="I87" s="458"/>
      <c r="J87" s="459"/>
      <c r="K87" s="130">
        <v>124</v>
      </c>
      <c r="L87" s="120">
        <v>801</v>
      </c>
      <c r="M87" s="131">
        <v>8</v>
      </c>
      <c r="N87" s="131">
        <v>1</v>
      </c>
      <c r="O87" s="132">
        <v>5560075080</v>
      </c>
      <c r="P87" s="133" t="s">
        <v>206</v>
      </c>
      <c r="Q87" s="196">
        <v>980400</v>
      </c>
      <c r="R87" s="196">
        <v>980400</v>
      </c>
      <c r="S87" s="183">
        <v>980400</v>
      </c>
      <c r="T87" s="194" t="s">
        <v>185</v>
      </c>
    </row>
    <row r="88" spans="1:20" ht="21.75" customHeight="1" x14ac:dyDescent="0.2">
      <c r="A88" s="113"/>
      <c r="B88" s="124"/>
      <c r="C88" s="126"/>
      <c r="D88" s="135"/>
      <c r="E88" s="136"/>
      <c r="F88" s="136"/>
      <c r="G88" s="128"/>
      <c r="H88" s="128"/>
      <c r="I88" s="128"/>
      <c r="J88" s="129" t="s">
        <v>260</v>
      </c>
      <c r="K88" s="130">
        <v>124</v>
      </c>
      <c r="L88" s="120">
        <v>801</v>
      </c>
      <c r="M88" s="131">
        <v>8</v>
      </c>
      <c r="N88" s="131">
        <v>1</v>
      </c>
      <c r="O88" s="132">
        <v>5560095110</v>
      </c>
      <c r="P88" s="133">
        <v>0</v>
      </c>
      <c r="Q88" s="196">
        <f>Q89</f>
        <v>300000</v>
      </c>
      <c r="R88" s="196">
        <v>0</v>
      </c>
      <c r="S88" s="183">
        <v>0</v>
      </c>
      <c r="T88" s="194"/>
    </row>
    <row r="89" spans="1:20" ht="16.5" customHeight="1" x14ac:dyDescent="0.2">
      <c r="A89" s="113"/>
      <c r="B89" s="124"/>
      <c r="C89" s="126"/>
      <c r="D89" s="135"/>
      <c r="E89" s="136"/>
      <c r="F89" s="136"/>
      <c r="G89" s="128"/>
      <c r="H89" s="128"/>
      <c r="I89" s="128"/>
      <c r="J89" s="129" t="s">
        <v>259</v>
      </c>
      <c r="K89" s="130">
        <v>124</v>
      </c>
      <c r="L89" s="120">
        <v>801</v>
      </c>
      <c r="M89" s="131">
        <v>8</v>
      </c>
      <c r="N89" s="131">
        <v>1</v>
      </c>
      <c r="O89" s="132">
        <v>5560095110</v>
      </c>
      <c r="P89" s="133">
        <v>240</v>
      </c>
      <c r="Q89" s="196">
        <f>Q90</f>
        <v>300000</v>
      </c>
      <c r="R89" s="196">
        <v>0</v>
      </c>
      <c r="S89" s="183">
        <v>0</v>
      </c>
      <c r="T89" s="194"/>
    </row>
    <row r="90" spans="1:20" ht="15.75" customHeight="1" x14ac:dyDescent="0.2">
      <c r="A90" s="113"/>
      <c r="B90" s="124"/>
      <c r="C90" s="126"/>
      <c r="D90" s="135"/>
      <c r="E90" s="136"/>
      <c r="F90" s="136"/>
      <c r="G90" s="128"/>
      <c r="H90" s="128"/>
      <c r="I90" s="128"/>
      <c r="J90" s="129" t="s">
        <v>264</v>
      </c>
      <c r="K90" s="130">
        <v>124</v>
      </c>
      <c r="L90" s="120">
        <v>801</v>
      </c>
      <c r="M90" s="131">
        <v>8</v>
      </c>
      <c r="N90" s="131">
        <v>1</v>
      </c>
      <c r="O90" s="132">
        <v>5560095110</v>
      </c>
      <c r="P90" s="133">
        <v>243</v>
      </c>
      <c r="Q90" s="196">
        <v>300000</v>
      </c>
      <c r="R90" s="196">
        <v>0</v>
      </c>
      <c r="S90" s="183">
        <v>0</v>
      </c>
      <c r="T90" s="194"/>
    </row>
    <row r="91" spans="1:20" ht="15.75" customHeight="1" x14ac:dyDescent="0.2">
      <c r="A91" s="113"/>
      <c r="B91" s="124"/>
      <c r="C91" s="126"/>
      <c r="D91" s="135"/>
      <c r="E91" s="136"/>
      <c r="F91" s="136"/>
      <c r="G91" s="128"/>
      <c r="H91" s="128"/>
      <c r="I91" s="128"/>
      <c r="J91" s="129" t="s">
        <v>258</v>
      </c>
      <c r="K91" s="130">
        <v>124</v>
      </c>
      <c r="L91" s="120">
        <v>801</v>
      </c>
      <c r="M91" s="131">
        <v>8</v>
      </c>
      <c r="N91" s="131">
        <v>1</v>
      </c>
      <c r="O91" s="132">
        <v>5560095110</v>
      </c>
      <c r="P91" s="133">
        <v>244</v>
      </c>
      <c r="Q91" s="196">
        <v>0</v>
      </c>
      <c r="R91" s="196">
        <v>0</v>
      </c>
      <c r="S91" s="183">
        <v>0</v>
      </c>
      <c r="T91" s="194"/>
    </row>
    <row r="92" spans="1:20" ht="36.75" customHeight="1" x14ac:dyDescent="0.2">
      <c r="A92" s="113"/>
      <c r="B92" s="124"/>
      <c r="C92" s="126"/>
      <c r="D92" s="135"/>
      <c r="E92" s="136"/>
      <c r="F92" s="136"/>
      <c r="G92" s="128"/>
      <c r="H92" s="128"/>
      <c r="I92" s="128"/>
      <c r="J92" s="129" t="s">
        <v>261</v>
      </c>
      <c r="K92" s="130">
        <v>124</v>
      </c>
      <c r="L92" s="120">
        <v>801</v>
      </c>
      <c r="M92" s="131">
        <v>8</v>
      </c>
      <c r="N92" s="131">
        <v>1</v>
      </c>
      <c r="O92" s="132">
        <v>5560095220</v>
      </c>
      <c r="P92" s="133">
        <v>0</v>
      </c>
      <c r="Q92" s="196">
        <f>Q93</f>
        <v>657364.93000000005</v>
      </c>
      <c r="R92" s="196">
        <v>300000</v>
      </c>
      <c r="S92" s="183">
        <f>S93</f>
        <v>0</v>
      </c>
      <c r="T92" s="194"/>
    </row>
    <row r="93" spans="1:20" ht="23.25" customHeight="1" x14ac:dyDescent="0.2">
      <c r="A93" s="113"/>
      <c r="B93" s="124"/>
      <c r="C93" s="126"/>
      <c r="D93" s="135"/>
      <c r="E93" s="136"/>
      <c r="F93" s="458" t="s">
        <v>259</v>
      </c>
      <c r="G93" s="458"/>
      <c r="H93" s="458"/>
      <c r="I93" s="458"/>
      <c r="J93" s="459"/>
      <c r="K93" s="130">
        <v>124</v>
      </c>
      <c r="L93" s="120">
        <v>801</v>
      </c>
      <c r="M93" s="131">
        <v>8</v>
      </c>
      <c r="N93" s="131">
        <v>1</v>
      </c>
      <c r="O93" s="132">
        <v>5560095220</v>
      </c>
      <c r="P93" s="133">
        <v>240</v>
      </c>
      <c r="Q93" s="196">
        <f>Q95+Q94</f>
        <v>657364.93000000005</v>
      </c>
      <c r="R93" s="196">
        <v>300000</v>
      </c>
      <c r="S93" s="183">
        <f>S95</f>
        <v>0</v>
      </c>
      <c r="T93" s="194" t="s">
        <v>185</v>
      </c>
    </row>
    <row r="94" spans="1:20" ht="23.25" customHeight="1" x14ac:dyDescent="0.2">
      <c r="A94" s="113"/>
      <c r="B94" s="240"/>
      <c r="C94" s="241"/>
      <c r="D94" s="242"/>
      <c r="E94" s="243"/>
      <c r="F94" s="244"/>
      <c r="G94" s="128"/>
      <c r="H94" s="128"/>
      <c r="I94" s="128"/>
      <c r="J94" s="129" t="s">
        <v>264</v>
      </c>
      <c r="K94" s="130">
        <v>124</v>
      </c>
      <c r="L94" s="120"/>
      <c r="M94" s="131">
        <v>8</v>
      </c>
      <c r="N94" s="131">
        <v>1</v>
      </c>
      <c r="O94" s="132">
        <v>5560095220</v>
      </c>
      <c r="P94" s="133">
        <v>243</v>
      </c>
      <c r="Q94" s="196">
        <v>62628</v>
      </c>
      <c r="R94" s="196">
        <v>300000</v>
      </c>
      <c r="S94" s="183">
        <v>100000</v>
      </c>
      <c r="T94" s="194"/>
    </row>
    <row r="95" spans="1:20" ht="23.25" customHeight="1" thickBot="1" x14ac:dyDescent="0.25">
      <c r="A95" s="113"/>
      <c r="B95" s="240"/>
      <c r="C95" s="241"/>
      <c r="D95" s="242"/>
      <c r="E95" s="243"/>
      <c r="F95" s="244"/>
      <c r="G95" s="128"/>
      <c r="H95" s="128"/>
      <c r="I95" s="128"/>
      <c r="J95" s="129" t="s">
        <v>258</v>
      </c>
      <c r="K95" s="130">
        <v>124</v>
      </c>
      <c r="L95" s="120"/>
      <c r="M95" s="131">
        <v>8</v>
      </c>
      <c r="N95" s="131">
        <v>1</v>
      </c>
      <c r="O95" s="132">
        <v>5560095220</v>
      </c>
      <c r="P95" s="133">
        <v>244</v>
      </c>
      <c r="Q95" s="196">
        <v>594736.93000000005</v>
      </c>
      <c r="R95" s="196">
        <v>0</v>
      </c>
      <c r="S95" s="183">
        <v>0</v>
      </c>
      <c r="T95" s="194"/>
    </row>
    <row r="96" spans="1:20" ht="23.25" customHeight="1" thickBot="1" x14ac:dyDescent="0.25">
      <c r="A96" s="107"/>
      <c r="B96" s="167"/>
      <c r="C96" s="168"/>
      <c r="D96" s="168"/>
      <c r="E96" s="168"/>
      <c r="F96" s="168"/>
      <c r="G96" s="168"/>
      <c r="H96" s="168"/>
      <c r="I96" s="168"/>
      <c r="J96" s="169" t="s">
        <v>207</v>
      </c>
      <c r="K96" s="170"/>
      <c r="L96" s="171">
        <v>0</v>
      </c>
      <c r="M96" s="170"/>
      <c r="N96" s="170"/>
      <c r="O96" s="172"/>
      <c r="P96" s="173"/>
      <c r="Q96" s="202">
        <f>Q82+Q75+Q68+Q56+Q46+Q10</f>
        <v>5117187.1500000004</v>
      </c>
      <c r="R96" s="202">
        <f>R82+R75+R68+R56+R46+R10</f>
        <v>3864500</v>
      </c>
      <c r="S96" s="203">
        <f>S82+S75+S68+S56+S46+S10</f>
        <v>4052400</v>
      </c>
      <c r="T96" s="204" t="s">
        <v>185</v>
      </c>
    </row>
    <row r="97" spans="1:20" ht="11.25" customHeight="1" x14ac:dyDescent="0.2">
      <c r="A97" s="107"/>
      <c r="B97" s="174"/>
      <c r="C97" s="174"/>
      <c r="D97" s="174"/>
      <c r="E97" s="174"/>
      <c r="F97" s="174"/>
      <c r="G97" s="174"/>
      <c r="H97" s="174"/>
      <c r="I97" s="174"/>
      <c r="J97" s="174"/>
      <c r="K97" s="175"/>
      <c r="L97" s="175"/>
      <c r="M97" s="175"/>
      <c r="N97" s="175"/>
      <c r="O97" s="176"/>
      <c r="P97" s="176"/>
      <c r="Q97" s="205"/>
      <c r="R97" s="205"/>
      <c r="S97" s="205"/>
      <c r="T97" s="175" t="s">
        <v>185</v>
      </c>
    </row>
    <row r="98" spans="1:20" ht="12.75" customHeight="1" x14ac:dyDescent="0.2">
      <c r="A98" s="107"/>
      <c r="B98" s="177"/>
      <c r="C98" s="177"/>
      <c r="D98" s="177"/>
      <c r="E98" s="177"/>
      <c r="F98" s="177"/>
      <c r="G98" s="177"/>
      <c r="H98" s="177"/>
      <c r="I98" s="177"/>
      <c r="J98" s="177"/>
      <c r="K98" s="178"/>
      <c r="L98" s="178"/>
      <c r="M98" s="178"/>
      <c r="N98" s="178"/>
      <c r="O98" s="179"/>
      <c r="P98" s="179"/>
      <c r="Q98" s="105"/>
      <c r="R98" s="105"/>
      <c r="S98" s="105"/>
      <c r="T98" s="106"/>
    </row>
    <row r="99" spans="1:20" ht="12.75" customHeight="1" x14ac:dyDescent="0.2">
      <c r="A99" s="107"/>
      <c r="B99" s="177"/>
      <c r="C99" s="177"/>
      <c r="D99" s="177"/>
      <c r="E99" s="177"/>
      <c r="F99" s="177"/>
      <c r="G99" s="177"/>
      <c r="H99" s="177"/>
      <c r="I99" s="177" t="s">
        <v>208</v>
      </c>
      <c r="J99" s="177"/>
      <c r="K99" s="178"/>
      <c r="L99" s="178"/>
      <c r="M99" s="178"/>
      <c r="N99" s="178"/>
      <c r="O99" s="179"/>
      <c r="P99" s="179"/>
      <c r="Q99" s="100"/>
      <c r="R99" s="100"/>
      <c r="S99" s="100"/>
    </row>
    <row r="100" spans="1:20" ht="12.75" customHeight="1" x14ac:dyDescent="0.2">
      <c r="A100" s="10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8"/>
      <c r="L100" s="178"/>
      <c r="M100" s="178"/>
      <c r="N100" s="178"/>
      <c r="O100" s="179"/>
      <c r="P100" s="179"/>
      <c r="Q100" s="100"/>
      <c r="R100" s="100"/>
      <c r="S100" s="100"/>
    </row>
    <row r="101" spans="1:20" ht="12.75" customHeight="1" x14ac:dyDescent="0.2">
      <c r="A101" s="107"/>
      <c r="B101" s="177"/>
      <c r="C101" s="177"/>
      <c r="D101" s="177"/>
      <c r="E101" s="177"/>
      <c r="F101" s="177"/>
      <c r="G101" s="177"/>
      <c r="H101" s="177"/>
      <c r="I101" s="177" t="s">
        <v>208</v>
      </c>
      <c r="J101" s="177"/>
      <c r="K101" s="178"/>
      <c r="L101" s="178"/>
      <c r="M101" s="178"/>
      <c r="N101" s="178"/>
      <c r="O101" s="179"/>
      <c r="P101" s="179"/>
      <c r="Q101" s="100"/>
      <c r="R101" s="100"/>
      <c r="S101" s="100"/>
    </row>
    <row r="102" spans="1:20" ht="12.75" customHeight="1" x14ac:dyDescent="0.2">
      <c r="A102" s="10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8"/>
      <c r="L102" s="178"/>
      <c r="M102" s="178"/>
      <c r="N102" s="178"/>
      <c r="O102" s="179"/>
      <c r="P102" s="179"/>
      <c r="Q102" s="100"/>
      <c r="R102" s="100"/>
      <c r="S102" s="100"/>
    </row>
    <row r="103" spans="1:20" ht="12.75" customHeight="1" x14ac:dyDescent="0.2">
      <c r="A103" s="10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8"/>
      <c r="L103" s="178"/>
      <c r="M103" s="178"/>
      <c r="N103" s="178"/>
      <c r="O103" s="179"/>
      <c r="P103" s="179"/>
      <c r="Q103" s="100"/>
      <c r="R103" s="100"/>
      <c r="S103" s="100"/>
    </row>
    <row r="104" spans="1:20" ht="12.75" customHeight="1" x14ac:dyDescent="0.2">
      <c r="A104" s="10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8"/>
      <c r="L104" s="178"/>
      <c r="M104" s="178"/>
      <c r="N104" s="178"/>
      <c r="O104" s="179"/>
      <c r="P104" s="179"/>
      <c r="Q104" s="100"/>
      <c r="R104" s="100"/>
      <c r="S104" s="100"/>
    </row>
    <row r="105" spans="1:20" ht="12.75" customHeight="1" x14ac:dyDescent="0.2">
      <c r="A105" s="107"/>
      <c r="B105" s="180"/>
      <c r="C105" s="180"/>
      <c r="D105" s="180"/>
      <c r="E105" s="180"/>
      <c r="F105" s="180"/>
      <c r="G105" s="180"/>
      <c r="H105" s="180"/>
      <c r="I105" s="180"/>
      <c r="J105" s="180"/>
      <c r="K105" s="178"/>
      <c r="L105" s="178"/>
      <c r="M105" s="178"/>
      <c r="N105" s="178"/>
      <c r="O105" s="179"/>
      <c r="P105" s="179"/>
    </row>
  </sheetData>
  <mergeCells count="44">
    <mergeCell ref="G22:J22"/>
    <mergeCell ref="Q1:V1"/>
    <mergeCell ref="Q2:V2"/>
    <mergeCell ref="Q3:V3"/>
    <mergeCell ref="Q4:V4"/>
    <mergeCell ref="F14:J14"/>
    <mergeCell ref="G17:J17"/>
    <mergeCell ref="B6:S6"/>
    <mergeCell ref="B8:J8"/>
    <mergeCell ref="B9:J9"/>
    <mergeCell ref="B10:J10"/>
    <mergeCell ref="D11:J11"/>
    <mergeCell ref="E12:J12"/>
    <mergeCell ref="D19:J19"/>
    <mergeCell ref="E20:J20"/>
    <mergeCell ref="F21:J21"/>
    <mergeCell ref="G62:J62"/>
    <mergeCell ref="G25:J25"/>
    <mergeCell ref="B46:J46"/>
    <mergeCell ref="D47:J47"/>
    <mergeCell ref="E48:J48"/>
    <mergeCell ref="F49:J49"/>
    <mergeCell ref="G50:J50"/>
    <mergeCell ref="G55:J55"/>
    <mergeCell ref="B56:J56"/>
    <mergeCell ref="D57:J57"/>
    <mergeCell ref="E58:J58"/>
    <mergeCell ref="F59:J59"/>
    <mergeCell ref="B68:J68"/>
    <mergeCell ref="D70:J70"/>
    <mergeCell ref="G87:J87"/>
    <mergeCell ref="F93:J93"/>
    <mergeCell ref="E71:J71"/>
    <mergeCell ref="F72:J72"/>
    <mergeCell ref="G74:J74"/>
    <mergeCell ref="B75:J75"/>
    <mergeCell ref="D76:J76"/>
    <mergeCell ref="E77:J77"/>
    <mergeCell ref="E84:J84"/>
    <mergeCell ref="F85:J85"/>
    <mergeCell ref="F78:J78"/>
    <mergeCell ref="G81:J81"/>
    <mergeCell ref="B82:J82"/>
    <mergeCell ref="D83:J83"/>
  </mergeCells>
  <phoneticPr fontId="9" type="noConversion"/>
  <pageMargins left="0.43307086614173229" right="0.23622047244094491" top="0.74803149606299213" bottom="0.35433070866141736" header="0.31496062992125984" footer="0.31496062992125984"/>
  <pageSetup paperSize="9" scale="5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4'!Область_печати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2019-11-29T07:44:17Z</cp:lastPrinted>
  <dcterms:created xsi:type="dcterms:W3CDTF">2010-12-16T03:42:04Z</dcterms:created>
  <dcterms:modified xsi:type="dcterms:W3CDTF">2020-01-17T03:27:45Z</dcterms:modified>
</cp:coreProperties>
</file>