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155"/>
  </bookViews>
  <sheets>
    <sheet name="Приложение 1" sheetId="1" r:id="rId1"/>
    <sheet name="Приложение 2" sheetId="4" r:id="rId2"/>
    <sheet name="Приложение 3" sheetId="3" r:id="rId3"/>
    <sheet name="приложение 4" sheetId="8" r:id="rId4"/>
    <sheet name="Приложение 5" sheetId="9" r:id="rId5"/>
  </sheets>
  <externalReferences>
    <externalReference r:id="rId6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4'!$A$1:$V$94</definedName>
    <definedName name="_xlnm.Print_Area" localSheetId="4">'Приложение 5'!$A$1:$U$97</definedName>
  </definedNames>
  <calcPr calcId="152511"/>
</workbook>
</file>

<file path=xl/calcChain.xml><?xml version="1.0" encoding="utf-8"?>
<calcChain xmlns="http://schemas.openxmlformats.org/spreadsheetml/2006/main">
  <c r="R71" i="8" l="1"/>
  <c r="R70" i="8" s="1"/>
  <c r="R68" i="8" s="1"/>
  <c r="C46" i="4"/>
  <c r="C45" i="4" s="1"/>
  <c r="C44" i="4" s="1"/>
  <c r="C15" i="3"/>
  <c r="R73" i="8"/>
  <c r="R40" i="8"/>
  <c r="R39" i="8" s="1"/>
  <c r="R41" i="8"/>
  <c r="R63" i="8"/>
  <c r="R62" i="8" s="1"/>
  <c r="R61" i="8" s="1"/>
  <c r="Q39" i="9"/>
  <c r="Q38" i="9" s="1"/>
  <c r="Q37" i="9" s="1"/>
  <c r="C14" i="3" s="1"/>
  <c r="R67" i="8"/>
  <c r="R66" i="8" s="1"/>
  <c r="R65" i="8" s="1"/>
  <c r="E50" i="4"/>
  <c r="D50" i="4"/>
  <c r="C50" i="4"/>
  <c r="Q76" i="9"/>
  <c r="S75" i="9"/>
  <c r="R75" i="9"/>
  <c r="Q75" i="9"/>
  <c r="C57" i="4"/>
  <c r="R75" i="8"/>
  <c r="Q70" i="9"/>
  <c r="Q79" i="9"/>
  <c r="Q78" i="9"/>
  <c r="C55" i="4"/>
  <c r="C54" i="4"/>
  <c r="C63" i="4"/>
  <c r="C62" i="4"/>
  <c r="C66" i="4"/>
  <c r="C65" i="4"/>
  <c r="Q22" i="9"/>
  <c r="R37" i="8"/>
  <c r="R36" i="8"/>
  <c r="R35" i="8"/>
  <c r="D27" i="4"/>
  <c r="C27" i="4"/>
  <c r="G7" i="3"/>
  <c r="G32" i="3" s="1"/>
  <c r="E16" i="1" s="1"/>
  <c r="F7" i="3"/>
  <c r="S73" i="9"/>
  <c r="S72" i="9"/>
  <c r="S71" i="9"/>
  <c r="S70" i="9"/>
  <c r="S69" i="9" s="1"/>
  <c r="S68" i="9" s="1"/>
  <c r="R73" i="9"/>
  <c r="R72" i="9"/>
  <c r="R71" i="9" s="1"/>
  <c r="R70" i="9" s="1"/>
  <c r="R69" i="9" s="1"/>
  <c r="R68" i="9"/>
  <c r="Q73" i="9"/>
  <c r="G16" i="3"/>
  <c r="R25" i="9"/>
  <c r="R22" i="9"/>
  <c r="R21" i="9" s="1"/>
  <c r="R20" i="9" s="1"/>
  <c r="G18" i="3"/>
  <c r="F18" i="3"/>
  <c r="F24" i="3"/>
  <c r="V28" i="8"/>
  <c r="V20" i="8" s="1"/>
  <c r="V19" i="8" s="1"/>
  <c r="V18" i="8" s="1"/>
  <c r="V17" i="8" s="1"/>
  <c r="V9" i="8" s="1"/>
  <c r="T28" i="8"/>
  <c r="T20" i="8"/>
  <c r="T19" i="8"/>
  <c r="T18" i="8"/>
  <c r="T17" i="8" s="1"/>
  <c r="T9" i="8" s="1"/>
  <c r="V33" i="8"/>
  <c r="V32" i="8"/>
  <c r="V31" i="8"/>
  <c r="V30" i="8" s="1"/>
  <c r="T33" i="8"/>
  <c r="T32" i="8"/>
  <c r="T31" i="8"/>
  <c r="T30" i="8" s="1"/>
  <c r="V89" i="8"/>
  <c r="T89" i="8"/>
  <c r="T86" i="8" s="1"/>
  <c r="T85" i="8" s="1"/>
  <c r="S61" i="9"/>
  <c r="R61" i="9"/>
  <c r="Q61" i="9"/>
  <c r="S66" i="9"/>
  <c r="S65" i="9"/>
  <c r="S64" i="9" s="1"/>
  <c r="S63" i="9" s="1"/>
  <c r="S56" i="9" s="1"/>
  <c r="R66" i="9"/>
  <c r="R65" i="9"/>
  <c r="R64" i="9" s="1"/>
  <c r="R63" i="9" s="1"/>
  <c r="Q66" i="9"/>
  <c r="Q65" i="9"/>
  <c r="Q64" i="9" s="1"/>
  <c r="Q63" i="9" s="1"/>
  <c r="S25" i="9"/>
  <c r="S95" i="9"/>
  <c r="S94" i="9"/>
  <c r="R95" i="9"/>
  <c r="R94" i="9"/>
  <c r="S33" i="9"/>
  <c r="S32" i="9"/>
  <c r="R33" i="9"/>
  <c r="R32" i="9"/>
  <c r="Q33" i="9"/>
  <c r="Q32" i="9"/>
  <c r="S44" i="9"/>
  <c r="S43" i="9"/>
  <c r="R44" i="9"/>
  <c r="R43" i="9"/>
  <c r="Q44" i="9"/>
  <c r="Q43" i="9"/>
  <c r="Q42" i="9" s="1"/>
  <c r="E21" i="4"/>
  <c r="D21" i="4"/>
  <c r="C21" i="4"/>
  <c r="C20" i="4" s="1"/>
  <c r="C19" i="4" s="1"/>
  <c r="E23" i="4"/>
  <c r="D23" i="4"/>
  <c r="C23" i="4"/>
  <c r="E25" i="4"/>
  <c r="D25" i="4"/>
  <c r="D20" i="4" s="1"/>
  <c r="C25" i="4"/>
  <c r="D60" i="4"/>
  <c r="D59" i="4"/>
  <c r="C60" i="4"/>
  <c r="C59" i="4"/>
  <c r="D52" i="4"/>
  <c r="D49" i="4" s="1"/>
  <c r="D48" i="4" s="1"/>
  <c r="S30" i="9"/>
  <c r="R30" i="9"/>
  <c r="Q30" i="9"/>
  <c r="S51" i="9"/>
  <c r="S50" i="9" s="1"/>
  <c r="S49" i="9" s="1"/>
  <c r="S48" i="9" s="1"/>
  <c r="S47" i="9" s="1"/>
  <c r="S46" i="9" s="1"/>
  <c r="R51" i="9"/>
  <c r="S54" i="9"/>
  <c r="R54" i="9"/>
  <c r="S60" i="9"/>
  <c r="S59" i="9"/>
  <c r="S58" i="9" s="1"/>
  <c r="S57" i="9" s="1"/>
  <c r="R60" i="9"/>
  <c r="R59" i="9"/>
  <c r="R58" i="9" s="1"/>
  <c r="R57" i="9" s="1"/>
  <c r="Q60" i="9"/>
  <c r="Q59" i="9" s="1"/>
  <c r="Q58" i="9" s="1"/>
  <c r="Q57" i="9" s="1"/>
  <c r="Q72" i="9"/>
  <c r="S86" i="9"/>
  <c r="S85" i="9"/>
  <c r="S84" i="9"/>
  <c r="S83" i="9"/>
  <c r="S82" i="9" s="1"/>
  <c r="S81" i="9" s="1"/>
  <c r="R86" i="9"/>
  <c r="R85" i="9"/>
  <c r="R84" i="9" s="1"/>
  <c r="R83" i="9" s="1"/>
  <c r="R82" i="9" s="1"/>
  <c r="R81" i="9"/>
  <c r="S92" i="9"/>
  <c r="R92" i="9"/>
  <c r="V47" i="8"/>
  <c r="V46" i="8"/>
  <c r="V45" i="8" s="1"/>
  <c r="V44" i="8" s="1"/>
  <c r="V43" i="8" s="1"/>
  <c r="T47" i="8"/>
  <c r="T46" i="8" s="1"/>
  <c r="T45" i="8" s="1"/>
  <c r="T44" i="8" s="1"/>
  <c r="T43" i="8"/>
  <c r="R47" i="8"/>
  <c r="R46" i="8" s="1"/>
  <c r="R45" i="8" s="1"/>
  <c r="R44" i="8"/>
  <c r="R43" i="8" s="1"/>
  <c r="V58" i="8"/>
  <c r="V56" i="8"/>
  <c r="V55" i="8"/>
  <c r="V54" i="8" s="1"/>
  <c r="V52" i="8" s="1"/>
  <c r="T56" i="8"/>
  <c r="T58" i="8"/>
  <c r="R58" i="8"/>
  <c r="R56" i="8" s="1"/>
  <c r="R55" i="8" s="1"/>
  <c r="R54" i="8" s="1"/>
  <c r="R52" i="8" s="1"/>
  <c r="V70" i="8"/>
  <c r="V68" i="8"/>
  <c r="V67" i="8"/>
  <c r="T70" i="8"/>
  <c r="T68" i="8" s="1"/>
  <c r="T67" i="8" s="1"/>
  <c r="T66" i="8"/>
  <c r="T65" i="8" s="1"/>
  <c r="V81" i="8"/>
  <c r="V80" i="8" s="1"/>
  <c r="V79" i="8" s="1"/>
  <c r="V78" i="8" s="1"/>
  <c r="T81" i="8"/>
  <c r="T80" i="8"/>
  <c r="T79" i="8" s="1"/>
  <c r="T78" i="8" s="1"/>
  <c r="T77" i="8" s="1"/>
  <c r="V87" i="8"/>
  <c r="V86" i="8" s="1"/>
  <c r="V85" i="8" s="1"/>
  <c r="V84" i="8" s="1"/>
  <c r="V83" i="8" s="1"/>
  <c r="V91" i="8" s="1"/>
  <c r="T87" i="8"/>
  <c r="Q95" i="9"/>
  <c r="Q94" i="9"/>
  <c r="Q91" i="9"/>
  <c r="Q90" i="9" s="1"/>
  <c r="Q89" i="9" s="1"/>
  <c r="Q88" i="9" s="1"/>
  <c r="Q92" i="9"/>
  <c r="Q86" i="9"/>
  <c r="Q85" i="9" s="1"/>
  <c r="Q84" i="9" s="1"/>
  <c r="Q83" i="9"/>
  <c r="Q82" i="9" s="1"/>
  <c r="Q81" i="9" s="1"/>
  <c r="C25" i="3" s="1"/>
  <c r="C24" i="3" s="1"/>
  <c r="Q54" i="9"/>
  <c r="Q51" i="9"/>
  <c r="Q50" i="9" s="1"/>
  <c r="Q25" i="9"/>
  <c r="R22" i="8" s="1"/>
  <c r="R20" i="8" s="1"/>
  <c r="R19" i="8" s="1"/>
  <c r="Q21" i="9"/>
  <c r="Q20" i="9"/>
  <c r="Q19" i="9"/>
  <c r="Q18" i="9" s="1"/>
  <c r="S22" i="9"/>
  <c r="S15" i="9"/>
  <c r="R15" i="9"/>
  <c r="Q15" i="9"/>
  <c r="Q11" i="9"/>
  <c r="R89" i="8"/>
  <c r="R87" i="8"/>
  <c r="R86" i="8" s="1"/>
  <c r="R85" i="8" s="1"/>
  <c r="R84" i="8" s="1"/>
  <c r="R83" i="8"/>
  <c r="R33" i="8"/>
  <c r="R32" i="8"/>
  <c r="R31" i="8"/>
  <c r="R30" i="8"/>
  <c r="R28" i="8"/>
  <c r="R18" i="8"/>
  <c r="R17" i="8" s="1"/>
  <c r="R9" i="8" s="1"/>
  <c r="G24" i="3"/>
  <c r="F16" i="3"/>
  <c r="F32" i="3" s="1"/>
  <c r="D16" i="1" s="1"/>
  <c r="D15" i="1" s="1"/>
  <c r="D14" i="1" s="1"/>
  <c r="D13" i="1" s="1"/>
  <c r="G21" i="3"/>
  <c r="F21" i="3"/>
  <c r="G26" i="3"/>
  <c r="F26" i="3"/>
  <c r="C28" i="3"/>
  <c r="E32" i="4"/>
  <c r="D32" i="4"/>
  <c r="D31" i="4"/>
  <c r="D30" i="4" s="1"/>
  <c r="C32" i="4"/>
  <c r="C31" i="4"/>
  <c r="C30" i="4"/>
  <c r="E15" i="4"/>
  <c r="E14" i="4" s="1"/>
  <c r="E13" i="4" s="1"/>
  <c r="D15" i="4"/>
  <c r="D14" i="4" s="1"/>
  <c r="D13" i="4" s="1"/>
  <c r="E35" i="4"/>
  <c r="E34" i="4"/>
  <c r="D35" i="4"/>
  <c r="D34" i="4"/>
  <c r="C35" i="4"/>
  <c r="C34" i="4" s="1"/>
  <c r="C29" i="4" s="1"/>
  <c r="E39" i="4"/>
  <c r="E38" i="4"/>
  <c r="D39" i="4"/>
  <c r="D38" i="4" s="1"/>
  <c r="D37" i="4" s="1"/>
  <c r="D12" i="4" s="1"/>
  <c r="D11" i="4" s="1"/>
  <c r="D12" i="1" s="1"/>
  <c r="D11" i="1" s="1"/>
  <c r="D10" i="1" s="1"/>
  <c r="D9" i="1" s="1"/>
  <c r="C39" i="4"/>
  <c r="C38" i="4"/>
  <c r="E42" i="4"/>
  <c r="E41" i="4" s="1"/>
  <c r="D42" i="4"/>
  <c r="D41" i="4"/>
  <c r="C42" i="4"/>
  <c r="C41" i="4" s="1"/>
  <c r="C37" i="4" s="1"/>
  <c r="E52" i="4"/>
  <c r="E49" i="4"/>
  <c r="E48" i="4" s="1"/>
  <c r="E60" i="4"/>
  <c r="E59" i="4" s="1"/>
  <c r="C52" i="4"/>
  <c r="C49" i="4"/>
  <c r="C48" i="4" s="1"/>
  <c r="C15" i="4"/>
  <c r="C14" i="4" s="1"/>
  <c r="C13" i="4" s="1"/>
  <c r="C12" i="4" s="1"/>
  <c r="C11" i="4" s="1"/>
  <c r="C12" i="1" s="1"/>
  <c r="C11" i="1" s="1"/>
  <c r="C10" i="1" s="1"/>
  <c r="C9" i="1" s="1"/>
  <c r="E30" i="3"/>
  <c r="C30" i="3"/>
  <c r="E24" i="3"/>
  <c r="E28" i="3"/>
  <c r="D7" i="3"/>
  <c r="D24" i="3"/>
  <c r="D26" i="3"/>
  <c r="D30" i="3"/>
  <c r="D28" i="3"/>
  <c r="D21" i="3"/>
  <c r="E16" i="3"/>
  <c r="D16" i="3"/>
  <c r="E26" i="3"/>
  <c r="E7" i="3"/>
  <c r="E18" i="3"/>
  <c r="D18" i="3"/>
  <c r="E21" i="3"/>
  <c r="T55" i="8"/>
  <c r="T54" i="8"/>
  <c r="T52" i="8" s="1"/>
  <c r="T84" i="8"/>
  <c r="T83" i="8" s="1"/>
  <c r="E15" i="1"/>
  <c r="E14" i="1" s="1"/>
  <c r="E13" i="1" s="1"/>
  <c r="S91" i="9"/>
  <c r="S90" i="9"/>
  <c r="S89" i="9" s="1"/>
  <c r="S88" i="9" s="1"/>
  <c r="S42" i="9"/>
  <c r="S41" i="9" s="1"/>
  <c r="R42" i="9"/>
  <c r="R41" i="9"/>
  <c r="R50" i="9"/>
  <c r="R49" i="9" s="1"/>
  <c r="R48" i="9" s="1"/>
  <c r="R47" i="9" s="1"/>
  <c r="R46" i="9" s="1"/>
  <c r="Q49" i="9"/>
  <c r="Q48" i="9"/>
  <c r="Q47" i="9" s="1"/>
  <c r="Q46" i="9" s="1"/>
  <c r="C17" i="3" s="1"/>
  <c r="C16" i="3" s="1"/>
  <c r="R91" i="9"/>
  <c r="R90" i="9"/>
  <c r="R89" i="9" s="1"/>
  <c r="R88" i="9" s="1"/>
  <c r="R18" i="9"/>
  <c r="R10" i="9" s="1"/>
  <c r="R19" i="9"/>
  <c r="V77" i="8"/>
  <c r="V66" i="8"/>
  <c r="V65" i="8"/>
  <c r="D29" i="4"/>
  <c r="E20" i="4"/>
  <c r="E19" i="4"/>
  <c r="D19" i="4"/>
  <c r="E37" i="4"/>
  <c r="R82" i="8"/>
  <c r="R81" i="8" s="1"/>
  <c r="R80" i="8" s="1"/>
  <c r="R79" i="8" s="1"/>
  <c r="R78" i="8" s="1"/>
  <c r="R77" i="8" s="1"/>
  <c r="R9" i="9" l="1"/>
  <c r="E32" i="3"/>
  <c r="D32" i="3"/>
  <c r="R56" i="9"/>
  <c r="R97" i="9" s="1"/>
  <c r="E12" i="4"/>
  <c r="E11" i="4" s="1"/>
  <c r="E12" i="1" s="1"/>
  <c r="E11" i="1" s="1"/>
  <c r="E10" i="1" s="1"/>
  <c r="E9" i="1" s="1"/>
  <c r="C19" i="3"/>
  <c r="C18" i="3" s="1"/>
  <c r="Q56" i="9"/>
  <c r="T91" i="8"/>
  <c r="E31" i="4"/>
  <c r="E30" i="4" s="1"/>
  <c r="E29" i="4"/>
  <c r="R91" i="8"/>
  <c r="Q10" i="9"/>
  <c r="C9" i="3"/>
  <c r="C7" i="3" s="1"/>
  <c r="Q69" i="9"/>
  <c r="Q68" i="9" s="1"/>
  <c r="C22" i="3" s="1"/>
  <c r="C21" i="3" s="1"/>
  <c r="Q71" i="9"/>
  <c r="C27" i="3"/>
  <c r="C26" i="3" s="1"/>
  <c r="S21" i="9"/>
  <c r="S20" i="9" s="1"/>
  <c r="S19" i="9" s="1"/>
  <c r="S18" i="9" s="1"/>
  <c r="S10" i="9" s="1"/>
  <c r="S9" i="9" s="1"/>
  <c r="C32" i="3" l="1"/>
  <c r="C16" i="1" s="1"/>
  <c r="C15" i="1" s="1"/>
  <c r="C14" i="1" s="1"/>
  <c r="C13" i="1" s="1"/>
  <c r="C8" i="1" s="1"/>
  <c r="C7" i="1" s="1"/>
  <c r="Q97" i="9"/>
  <c r="Q9" i="9"/>
  <c r="S97" i="9"/>
</calcChain>
</file>

<file path=xl/comments1.xml><?xml version="1.0" encoding="utf-8"?>
<comments xmlns="http://schemas.openxmlformats.org/spreadsheetml/2006/main">
  <authors>
    <author>User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<sst xmlns="http://schemas.openxmlformats.org/spreadsheetml/2006/main" count="447" uniqueCount="258">
  <si>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</si>
  <si>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</si>
  <si>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</si>
  <si>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</si>
  <si>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</si>
  <si>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</si>
  <si>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</si>
  <si>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</si>
  <si>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</si>
  <si>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</si>
  <si>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</si>
  <si>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</si>
  <si>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</si>
  <si>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</si>
  <si>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</si>
  <si>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</si>
  <si>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</si>
  <si>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</si>
  <si>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</si>
  <si>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</si>
  <si>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</si>
  <si>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</si>
  <si>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</si>
  <si>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</si>
  <si>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 xml:space="preserve">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</si>
  <si>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</si>
  <si>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</si>
  <si>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</si>
  <si>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</si>
  <si>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</si>
  <si>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</si>
  <si>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</si>
  <si>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</si>
  <si>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</si>
  <si>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</si>
  <si>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</si>
  <si>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</si>
  <si>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</si>
  <si>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</si>
  <si>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</si>
  <si>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</si>
  <si>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</si>
  <si>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</si>
  <si>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</si>
  <si>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</si>
  <si>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</si>
  <si>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</si>
  <si>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</si>
  <si>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</si>
  <si>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</si>
  <si>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</si>
  <si>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</si>
  <si>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</si>
  <si>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</si>
  <si>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</si>
  <si>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</si>
  <si>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</si>
  <si>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</si>
  <si>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</si>
  <si>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</si>
  <si>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</si>
  <si>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</si>
  <si>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</si>
  <si>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</si>
  <si>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</si>
  <si>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 xml:space="preserve">2016 год </t>
  </si>
  <si>
    <t xml:space="preserve">2017 год </t>
  </si>
  <si>
    <t xml:space="preserve">депутатов Гавриловского сельсовета </t>
  </si>
  <si>
    <t>Дорожное хозяйство (дорожные фонды)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</si>
  <si>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</si>
  <si>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</si>
  <si>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</si>
  <si>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</si>
  <si>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</si>
  <si>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</si>
  <si>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</si>
  <si>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</si>
  <si>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</si>
  <si>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</si>
  <si>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</si>
  <si>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</si>
  <si>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</si>
  <si>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</si>
  <si>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</si>
  <si>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</si>
  <si>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</si>
  <si>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</si>
  <si>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</si>
  <si>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</si>
  <si>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</si>
  <si>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</si>
  <si>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</si>
  <si>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</si>
  <si>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</si>
  <si>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</si>
  <si>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</si>
  <si>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</si>
  <si>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</si>
  <si>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</si>
  <si>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</si>
  <si>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</si>
  <si>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</si>
  <si>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</si>
  <si>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</si>
  <si>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</si>
  <si>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</si>
  <si>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</si>
  <si>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</si>
  <si>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</si>
  <si>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</si>
  <si>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</si>
  <si>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</si>
  <si>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</si>
  <si>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</si>
  <si>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</si>
  <si>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</si>
  <si>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</si>
  <si>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руб.</t>
  </si>
  <si>
    <t>000 10501000000000110</t>
  </si>
  <si>
    <t>КВСР</t>
  </si>
  <si>
    <t>Администрация Гавриловского сельсовета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</si>
  <si>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</si>
  <si>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</si>
  <si>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</si>
  <si>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</si>
  <si>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</si>
  <si>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</si>
  <si>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</si>
  <si>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</si>
  <si>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</si>
  <si>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</si>
  <si>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</si>
  <si>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</si>
  <si>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</si>
  <si>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</si>
  <si>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</si>
  <si>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</si>
  <si>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</si>
  <si>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</si>
  <si>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</si>
  <si>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</si>
  <si>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</si>
  <si>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</si>
  <si>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</si>
  <si>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</si>
  <si>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</si>
  <si>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</si>
  <si>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</si>
  <si>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</si>
  <si>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</si>
  <si>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</si>
  <si>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</si>
  <si>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</si>
  <si>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</si>
  <si>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</si>
  <si>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</si>
  <si>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</si>
  <si>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</si>
  <si>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</si>
  <si>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</si>
  <si>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</si>
  <si>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</si>
  <si>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</si>
  <si>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</si>
  <si>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</si>
  <si>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</si>
  <si>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</si>
  <si>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</si>
  <si>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</si>
  <si>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</si>
  <si>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</si>
  <si>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</si>
  <si>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Культура, кинематография</t>
  </si>
  <si>
    <t>Культура.</t>
  </si>
  <si>
    <t>на 2020 и плановый период 2021-2022 г</t>
  </si>
  <si>
    <t>Прочие безвозмездные поступления в бюджеты сельских поселений</t>
  </si>
  <si>
    <t>Поступление доходов в бюджет  Гавриловского сельсовета по кодам видов доходов, подвидов доходов на 2020 год и на плановый период 2021, 2022 годов</t>
  </si>
  <si>
    <t>000 20235118000000150</t>
  </si>
  <si>
    <t>Прочие субсидии бюджетам сельских поселений</t>
  </si>
  <si>
    <t>000 2022000000000150</t>
  </si>
  <si>
    <t>Субсидии бюджетам бюджетной системы Российской Федерации (межбюджетные субсидии)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</si>
  <si>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</si>
  <si>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</si>
  <si>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</si>
  <si>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</si>
  <si>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</si>
  <si>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</si>
  <si>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</si>
  <si>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</si>
  <si>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</si>
  <si>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</si>
  <si>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</si>
  <si>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</si>
  <si>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</si>
  <si>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Рапределение бюджетных ассигнований местного бюджета на 2020 год и плановый период 2021 и 2022 годов</t>
  </si>
  <si>
    <t>Ведомственная структура расходов местного бюджета на 2020 год и плановый период 2021-2022</t>
  </si>
  <si>
    <t>Распределение бюджетных ассигнований из местного бюджета на 2020 год, плановый период 2021-2022 годы по разделам и подразделам, целевым статьям и видам  расходов классификации расходов  бюджетов</t>
  </si>
  <si>
    <t>Непрограммное направление расходов (непрограммные мероприятия)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</si>
  <si>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</si>
  <si>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</si>
  <si>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</si>
  <si>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</si>
  <si>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</si>
  <si>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</si>
  <si>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</si>
  <si>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0314</t>
  </si>
  <si>
    <t>Реализация проектов развития общественной инфраструктуры, основанных на местных инициативах</t>
  </si>
  <si>
    <t>554П5S0990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</si>
  <si>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</si>
  <si>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</si>
  <si>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</si>
  <si>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</si>
  <si>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Прочие безвозмездные поступления от негосударственных  организаций в бюджеты сельских поселений</t>
  </si>
  <si>
    <t>2 04 05000 10 0000 150</t>
  </si>
  <si>
    <t>2 04 00000 00 0000 000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</si>
  <si>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</si>
  <si>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</si>
  <si>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2 07 05000 10 0000 150</t>
  </si>
  <si>
    <t>2 07 00000 00 0000 000</t>
  </si>
  <si>
    <t>ПРОЧИЕ БЕЗВОЗМЕЗДНЫЕ ПОСТУПЛЕНИЯ</t>
  </si>
  <si>
    <t>124 20220216100000150</t>
  </si>
  <si>
    <t>000 20220216000000150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</si>
  <si>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</si>
  <si>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</si>
  <si>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55400S0410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</si>
  <si>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</si>
  <si>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</si>
  <si>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комисариаты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</si>
  <si>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</si>
  <si>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000 20220000000000150</t>
  </si>
  <si>
    <t>Приложение №2</t>
  </si>
  <si>
    <t>Подпрограмма "Осуществление деятельности аппарата управления"</t>
  </si>
  <si>
    <t>Членские взносы в Совет (ассоциацию) муниципальных образований</t>
  </si>
  <si>
    <t>Подпрограмма "Обеспечение пожарной безопасности на территории муниципального образования Гавриловский сельсовет"</t>
  </si>
  <si>
    <t>Подпрограмма «Благоустройство на территории муниципального образования Гавриловский сельсовет»</t>
  </si>
  <si>
    <t>Подпрограмма "Благоустройство на территории муниципального образования Гавриловский сельсовет"</t>
  </si>
  <si>
    <t>Приложение № 3</t>
  </si>
  <si>
    <t>Приложение №4</t>
  </si>
  <si>
    <t>Приложение №5</t>
  </si>
  <si>
    <t>000 20216001000000150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</si>
  <si>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</si>
  <si>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</si>
  <si>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</si>
  <si>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</si>
  <si>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000 20215021000000150</t>
  </si>
  <si>
    <t>000 20215020000000150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</si>
  <si>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</si>
  <si>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</si>
  <si>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</si>
  <si>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</si>
  <si>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</si>
  <si>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1 14 00000 00 0000 000</t>
  </si>
  <si>
    <t>ДОХОДЫ ОТ ПРОДАЖИ МАТЕРИАЛЬНЫХ И НЕМАТЕРИАЛЬНЫХ АКТИВОВ</t>
  </si>
  <si>
    <t>Приложение 1 к решению совета депутатов Гавриловского сельсовета от 22.10.2020 № 7</t>
  </si>
  <si>
    <t xml:space="preserve">  от 22.10.2020 № 7</t>
  </si>
  <si>
    <t>к решению совета от 22.10.2020 № 7</t>
  </si>
  <si>
    <t>от 22.10.2020 № 7</t>
  </si>
  <si>
    <t>от  22.10.2020 года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</si>
</sst>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89" formatCode="#,##\1\10"/>
    <numFmt numFmtId="190" formatCode="0\4\30"/>
  </numFmts>
  <fonts count="3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33" fillId="0" borderId="0"/>
  </cellStyleXfs>
  <cellXfs count="45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1" fillId="0" borderId="3" xfId="0" applyFont="1" applyBorder="1"/>
    <xf numFmtId="0" fontId="1" fillId="0" borderId="8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center" wrapText="1"/>
    </xf>
    <xf numFmtId="181" fontId="13" fillId="0" borderId="15" xfId="2" applyNumberFormat="1" applyFont="1" applyFill="1" applyBorder="1" applyAlignment="1">
      <alignment horizontal="right" wrapText="1"/>
    </xf>
    <xf numFmtId="181" fontId="14" fillId="0" borderId="15" xfId="2" applyNumberFormat="1" applyFont="1" applyFill="1" applyBorder="1" applyAlignment="1">
      <alignment horizontal="right" wrapText="1"/>
    </xf>
    <xf numFmtId="181" fontId="14" fillId="0" borderId="18" xfId="2" applyNumberFormat="1" applyFont="1" applyFill="1" applyBorder="1" applyAlignment="1">
      <alignment horizontal="right" wrapText="1"/>
    </xf>
    <xf numFmtId="181" fontId="14" fillId="2" borderId="15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33" fillId="0" borderId="0" xfId="5"/>
    <xf numFmtId="0" fontId="18" fillId="0" borderId="0" xfId="5" applyFont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73" fontId="12" fillId="0" borderId="27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4" fontId="12" fillId="0" borderId="31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0" fontId="18" fillId="0" borderId="36" xfId="5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38" xfId="5" applyFont="1" applyBorder="1" applyAlignment="1">
      <alignment vertical="center" wrapText="1"/>
    </xf>
    <xf numFmtId="173" fontId="12" fillId="0" borderId="38" xfId="5" applyNumberFormat="1" applyFont="1" applyBorder="1" applyAlignment="1">
      <alignment horizontal="right" vertical="center" wrapText="1"/>
    </xf>
    <xf numFmtId="4" fontId="12" fillId="0" borderId="38" xfId="5" applyNumberFormat="1" applyFont="1" applyBorder="1" applyAlignment="1">
      <alignment horizontal="right" vertical="center" wrapText="1"/>
    </xf>
    <xf numFmtId="173" fontId="12" fillId="0" borderId="39" xfId="5" applyNumberFormat="1" applyFont="1" applyBorder="1" applyAlignment="1">
      <alignment horizontal="right" vertical="center" wrapText="1"/>
    </xf>
    <xf numFmtId="173" fontId="12" fillId="0" borderId="40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2" fillId="0" borderId="30" xfId="5" applyFont="1" applyBorder="1" applyAlignment="1">
      <alignment horizontal="right" vertical="center" wrapText="1"/>
    </xf>
    <xf numFmtId="173" fontId="20" fillId="0" borderId="27" xfId="5" applyNumberFormat="1" applyFont="1" applyBorder="1" applyAlignment="1">
      <alignment horizontal="right" vertical="center" wrapText="1"/>
    </xf>
    <xf numFmtId="4" fontId="18" fillId="0" borderId="31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0" fontId="21" fillId="0" borderId="27" xfId="5" applyFont="1" applyBorder="1" applyAlignment="1">
      <alignment horizontal="justify" vertical="center" wrapText="1"/>
    </xf>
    <xf numFmtId="173" fontId="18" fillId="0" borderId="27" xfId="5" applyNumberFormat="1" applyFont="1" applyBorder="1" applyAlignment="1">
      <alignment horizontal="right" vertical="center" wrapText="1"/>
    </xf>
    <xf numFmtId="0" fontId="18" fillId="0" borderId="20" xfId="5" applyFont="1" applyBorder="1" applyAlignment="1">
      <alignment horizontal="right" vertical="center" wrapText="1"/>
    </xf>
    <xf numFmtId="0" fontId="12" fillId="0" borderId="20" xfId="5" applyFont="1" applyBorder="1" applyAlignment="1">
      <alignment horizontal="right"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4" fontId="12" fillId="0" borderId="44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4" fillId="0" borderId="20" xfId="2" applyFont="1" applyBorder="1" applyAlignment="1" applyProtection="1">
      <alignment horizontal="justify" vertical="justify"/>
      <protection hidden="1"/>
    </xf>
    <xf numFmtId="0" fontId="25" fillId="0" borderId="20" xfId="2" applyFont="1" applyBorder="1" applyAlignment="1" applyProtection="1">
      <alignment horizontal="justify" vertical="justify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183" fontId="12" fillId="0" borderId="17" xfId="2" applyNumberFormat="1" applyFont="1" applyFill="1" applyBorder="1" applyAlignment="1">
      <alignment horizontal="center" wrapText="1"/>
    </xf>
    <xf numFmtId="187" fontId="12" fillId="0" borderId="17" xfId="2" applyNumberFormat="1" applyFont="1" applyFill="1" applyBorder="1" applyAlignment="1" applyProtection="1">
      <alignment horizontal="center" wrapText="1"/>
      <protection locked="0"/>
    </xf>
    <xf numFmtId="187" fontId="12" fillId="0" borderId="17" xfId="2" applyNumberFormat="1" applyFont="1" applyFill="1" applyBorder="1" applyAlignment="1">
      <alignment horizontal="center" wrapText="1"/>
    </xf>
    <xf numFmtId="188" fontId="12" fillId="0" borderId="17" xfId="2" applyNumberFormat="1" applyFont="1" applyFill="1" applyBorder="1" applyAlignment="1">
      <alignment horizontal="center" wrapText="1"/>
    </xf>
    <xf numFmtId="0" fontId="12" fillId="0" borderId="43" xfId="5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0" fontId="18" fillId="0" borderId="45" xfId="5" applyFont="1" applyBorder="1" applyAlignment="1">
      <alignment horizontal="right" vertical="center" wrapText="1"/>
    </xf>
    <xf numFmtId="0" fontId="12" fillId="0" borderId="43" xfId="5" applyFont="1" applyBorder="1" applyAlignment="1">
      <alignment horizontal="right" vertical="center" wrapText="1"/>
    </xf>
    <xf numFmtId="0" fontId="12" fillId="0" borderId="8" xfId="5" applyFont="1" applyBorder="1" applyAlignment="1">
      <alignment vertical="center" wrapText="1"/>
    </xf>
    <xf numFmtId="175" fontId="12" fillId="0" borderId="38" xfId="5" applyNumberFormat="1" applyFont="1" applyBorder="1" applyAlignment="1">
      <alignment vertical="center" wrapText="1"/>
    </xf>
    <xf numFmtId="0" fontId="1" fillId="0" borderId="8" xfId="0" applyFont="1" applyFill="1" applyBorder="1"/>
    <xf numFmtId="0" fontId="1" fillId="0" borderId="1" xfId="0" applyFont="1" applyFill="1" applyBorder="1"/>
    <xf numFmtId="3" fontId="1" fillId="0" borderId="8" xfId="0" applyNumberFormat="1" applyFont="1" applyFill="1" applyBorder="1"/>
    <xf numFmtId="0" fontId="12" fillId="0" borderId="27" xfId="5" applyFont="1" applyBorder="1" applyAlignment="1">
      <alignment vertical="center" wrapText="1"/>
    </xf>
    <xf numFmtId="175" fontId="12" fillId="0" borderId="4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173" fontId="12" fillId="0" borderId="1" xfId="5" applyNumberFormat="1" applyFont="1" applyBorder="1" applyAlignment="1">
      <alignment horizontal="right" vertical="center" wrapText="1"/>
    </xf>
    <xf numFmtId="0" fontId="18" fillId="0" borderId="29" xfId="5" applyFont="1" applyBorder="1" applyAlignment="1">
      <alignment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2" fillId="0" borderId="3" xfId="0" applyNumberFormat="1" applyFont="1" applyFill="1" applyBorder="1"/>
    <xf numFmtId="49" fontId="12" fillId="0" borderId="17" xfId="2" applyNumberFormat="1" applyFont="1" applyFill="1" applyBorder="1" applyAlignment="1">
      <alignment horizontal="center" wrapText="1"/>
    </xf>
    <xf numFmtId="189" fontId="12" fillId="0" borderId="17" xfId="2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4" fillId="0" borderId="0" xfId="2" applyFont="1"/>
    <xf numFmtId="0" fontId="24" fillId="0" borderId="0" xfId="2" applyFont="1" applyAlignment="1">
      <alignment horizontal="right"/>
    </xf>
    <xf numFmtId="0" fontId="3" fillId="0" borderId="0" xfId="2" applyFont="1" applyFill="1"/>
    <xf numFmtId="0" fontId="29" fillId="0" borderId="0" xfId="2" applyNumberFormat="1" applyFont="1" applyFill="1" applyAlignment="1" applyProtection="1">
      <protection hidden="1"/>
    </xf>
    <xf numFmtId="0" fontId="29" fillId="0" borderId="43" xfId="2" applyNumberFormat="1" applyFont="1" applyFill="1" applyBorder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right" vertical="top"/>
      <protection hidden="1"/>
    </xf>
    <xf numFmtId="0" fontId="29" fillId="0" borderId="0" xfId="2" applyNumberFormat="1" applyFont="1" applyFill="1" applyAlignment="1" applyProtection="1">
      <alignment horizontal="center" vertical="top"/>
      <protection hidden="1"/>
    </xf>
    <xf numFmtId="0" fontId="3" fillId="0" borderId="0" xfId="2" applyFont="1" applyFill="1" applyProtection="1">
      <protection hidden="1"/>
    </xf>
    <xf numFmtId="0" fontId="29" fillId="0" borderId="34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7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8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0" xfId="2" applyNumberFormat="1" applyFont="1" applyFill="1" applyBorder="1" applyAlignment="1" applyProtection="1">
      <alignment horizontal="right" vertical="top" wrapText="1"/>
      <protection hidden="1"/>
    </xf>
    <xf numFmtId="0" fontId="29" fillId="0" borderId="49" xfId="2" applyNumberFormat="1" applyFont="1" applyFill="1" applyBorder="1" applyAlignment="1" applyProtection="1">
      <alignment horizontal="right" vertical="top" wrapText="1"/>
      <protection hidden="1"/>
    </xf>
    <xf numFmtId="0" fontId="29" fillId="0" borderId="28" xfId="2" applyNumberFormat="1" applyFont="1" applyFill="1" applyBorder="1" applyAlignment="1" applyProtection="1">
      <alignment horizontal="center" vertical="top" wrapText="1"/>
      <protection hidden="1"/>
    </xf>
    <xf numFmtId="0" fontId="29" fillId="0" borderId="50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8" xfId="2" applyNumberFormat="1" applyFont="1" applyFill="1" applyBorder="1" applyAlignment="1" applyProtection="1">
      <alignment horizontal="center" vertical="top" wrapText="1"/>
      <protection hidden="1"/>
    </xf>
    <xf numFmtId="175" fontId="29" fillId="0" borderId="51" xfId="2" applyNumberFormat="1" applyFont="1" applyFill="1" applyBorder="1" applyAlignment="1" applyProtection="1">
      <alignment wrapText="1"/>
      <protection hidden="1"/>
    </xf>
    <xf numFmtId="180" fontId="3" fillId="0" borderId="52" xfId="2" applyNumberFormat="1" applyFont="1" applyFill="1" applyBorder="1" applyAlignment="1" applyProtection="1">
      <alignment wrapText="1"/>
      <protection hidden="1"/>
    </xf>
    <xf numFmtId="173" fontId="29" fillId="0" borderId="53" xfId="2" applyNumberFormat="1" applyFont="1" applyFill="1" applyBorder="1" applyAlignment="1" applyProtection="1">
      <alignment wrapText="1"/>
      <protection hidden="1"/>
    </xf>
    <xf numFmtId="182" fontId="29" fillId="0" borderId="53" xfId="2" applyNumberFormat="1" applyFont="1" applyFill="1" applyBorder="1" applyAlignment="1" applyProtection="1">
      <alignment horizontal="right" wrapText="1"/>
      <protection hidden="1"/>
    </xf>
    <xf numFmtId="175" fontId="29" fillId="0" borderId="51" xfId="2" applyNumberFormat="1" applyFont="1" applyFill="1" applyBorder="1" applyAlignment="1" applyProtection="1">
      <alignment horizontal="right" wrapText="1"/>
      <protection hidden="1"/>
    </xf>
    <xf numFmtId="4" fontId="29" fillId="0" borderId="53" xfId="2" applyNumberFormat="1" applyFont="1" applyFill="1" applyBorder="1" applyAlignment="1" applyProtection="1">
      <protection hidden="1"/>
    </xf>
    <xf numFmtId="4" fontId="29" fillId="0" borderId="54" xfId="2" applyNumberFormat="1" applyFont="1" applyFill="1" applyBorder="1" applyAlignment="1" applyProtection="1">
      <protection hidden="1"/>
    </xf>
    <xf numFmtId="0" fontId="3" fillId="0" borderId="0" xfId="2" applyNumberFormat="1" applyFont="1" applyFill="1" applyBorder="1" applyAlignment="1" applyProtection="1">
      <protection hidden="1"/>
    </xf>
    <xf numFmtId="175" fontId="29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1" xfId="2" applyNumberFormat="1" applyFont="1" applyFill="1" applyBorder="1" applyAlignment="1" applyProtection="1">
      <alignment wrapText="1"/>
      <protection hidden="1"/>
    </xf>
    <xf numFmtId="180" fontId="3" fillId="0" borderId="55" xfId="2" applyNumberFormat="1" applyFont="1" applyFill="1" applyBorder="1" applyAlignment="1" applyProtection="1">
      <alignment wrapText="1"/>
      <protection hidden="1"/>
    </xf>
    <xf numFmtId="173" fontId="29" fillId="0" borderId="8" xfId="2" applyNumberFormat="1" applyFont="1" applyFill="1" applyBorder="1" applyAlignment="1" applyProtection="1">
      <alignment wrapText="1"/>
      <protection hidden="1"/>
    </xf>
    <xf numFmtId="182" fontId="29" fillId="0" borderId="8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horizontal="right" wrapText="1"/>
      <protection hidden="1"/>
    </xf>
    <xf numFmtId="4" fontId="29" fillId="0" borderId="8" xfId="2" applyNumberFormat="1" applyFont="1" applyFill="1" applyBorder="1" applyAlignment="1" applyProtection="1">
      <protection hidden="1"/>
    </xf>
    <xf numFmtId="4" fontId="29" fillId="0" borderId="13" xfId="2" applyNumberFormat="1" applyFont="1" applyFill="1" applyBorder="1" applyAlignment="1" applyProtection="1">
      <protection hidden="1"/>
    </xf>
    <xf numFmtId="172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" fillId="0" borderId="1" xfId="2" applyNumberFormat="1" applyFont="1" applyFill="1" applyBorder="1" applyAlignment="1" applyProtection="1">
      <alignment wrapText="1"/>
      <protection hidden="1"/>
    </xf>
    <xf numFmtId="173" fontId="3" fillId="0" borderId="8" xfId="2" applyNumberFormat="1" applyFont="1" applyFill="1" applyBorder="1" applyAlignment="1" applyProtection="1">
      <alignment wrapText="1"/>
      <protection hidden="1"/>
    </xf>
    <xf numFmtId="182" fontId="3" fillId="0" borderId="8" xfId="2" applyNumberFormat="1" applyFont="1" applyFill="1" applyBorder="1" applyAlignment="1" applyProtection="1">
      <alignment horizontal="right" wrapText="1"/>
      <protection hidden="1"/>
    </xf>
    <xf numFmtId="175" fontId="3" fillId="0" borderId="1" xfId="2" applyNumberFormat="1" applyFont="1" applyFill="1" applyBorder="1" applyAlignment="1" applyProtection="1">
      <alignment horizontal="right" wrapText="1"/>
      <protection hidden="1"/>
    </xf>
    <xf numFmtId="4" fontId="3" fillId="0" borderId="8" xfId="2" applyNumberFormat="1" applyFont="1" applyFill="1" applyBorder="1" applyAlignment="1" applyProtection="1">
      <protection hidden="1"/>
    </xf>
    <xf numFmtId="4" fontId="3" fillId="0" borderId="13" xfId="2" applyNumberFormat="1" applyFont="1" applyFill="1" applyBorder="1" applyAlignment="1" applyProtection="1">
      <protection hidden="1"/>
    </xf>
    <xf numFmtId="180" fontId="29" fillId="0" borderId="55" xfId="2" applyNumberFormat="1" applyFont="1" applyFill="1" applyBorder="1" applyAlignment="1" applyProtection="1">
      <alignment wrapText="1"/>
      <protection hidden="1"/>
    </xf>
    <xf numFmtId="0" fontId="29" fillId="0" borderId="0" xfId="2" applyNumberFormat="1" applyFont="1" applyFill="1" applyBorder="1" applyAlignment="1" applyProtection="1">
      <protection hidden="1"/>
    </xf>
    <xf numFmtId="0" fontId="25" fillId="0" borderId="0" xfId="2" applyFont="1"/>
    <xf numFmtId="175" fontId="3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3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5" xfId="2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Font="1" applyFill="1" applyBorder="1" applyAlignment="1">
      <alignment wrapText="1"/>
    </xf>
    <xf numFmtId="0" fontId="35" fillId="0" borderId="1" xfId="1" applyFont="1" applyFill="1" applyBorder="1" applyAlignment="1">
      <alignment wrapText="1"/>
    </xf>
    <xf numFmtId="172" fontId="3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55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56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57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57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7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58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46" xfId="2" applyNumberFormat="1" applyFont="1" applyFill="1" applyBorder="1" applyAlignment="1" applyProtection="1">
      <alignment horizontal="justify" vertical="justify"/>
      <protection hidden="1"/>
    </xf>
    <xf numFmtId="0" fontId="29" fillId="0" borderId="43" xfId="2" applyNumberFormat="1" applyFont="1" applyFill="1" applyBorder="1" applyAlignment="1" applyProtection="1">
      <alignment horizontal="justify" vertical="justify"/>
      <protection hidden="1"/>
    </xf>
    <xf numFmtId="0" fontId="29" fillId="0" borderId="28" xfId="2" applyNumberFormat="1" applyFont="1" applyFill="1" applyBorder="1" applyAlignment="1" applyProtection="1">
      <alignment horizontal="justify" vertical="justify"/>
      <protection hidden="1"/>
    </xf>
    <xf numFmtId="0" fontId="3" fillId="0" borderId="30" xfId="2" applyNumberFormat="1" applyFont="1" applyFill="1" applyBorder="1" applyAlignment="1" applyProtection="1">
      <alignment wrapText="1"/>
      <protection hidden="1"/>
    </xf>
    <xf numFmtId="0" fontId="3" fillId="0" borderId="30" xfId="2" applyNumberFormat="1" applyFont="1" applyFill="1" applyBorder="1" applyAlignment="1" applyProtection="1">
      <protection hidden="1"/>
    </xf>
    <xf numFmtId="0" fontId="29" fillId="0" borderId="30" xfId="2" applyNumberFormat="1" applyFont="1" applyFill="1" applyBorder="1" applyAlignment="1" applyProtection="1">
      <alignment horizontal="right" wrapText="1"/>
      <protection hidden="1"/>
    </xf>
    <xf numFmtId="0" fontId="29" fillId="0" borderId="29" xfId="2" applyNumberFormat="1" applyFont="1" applyFill="1" applyBorder="1" applyAlignment="1" applyProtection="1">
      <alignment horizontal="right" wrapText="1"/>
      <protection hidden="1"/>
    </xf>
    <xf numFmtId="4" fontId="29" fillId="0" borderId="59" xfId="2" applyNumberFormat="1" applyFont="1" applyFill="1" applyBorder="1" applyAlignment="1" applyProtection="1">
      <protection hidden="1"/>
    </xf>
    <xf numFmtId="4" fontId="29" fillId="0" borderId="38" xfId="2" applyNumberFormat="1" applyFont="1" applyFill="1" applyBorder="1" applyAlignment="1" applyProtection="1">
      <protection hidden="1"/>
    </xf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justify" vertical="justify"/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3" fontId="29" fillId="0" borderId="0" xfId="2" applyNumberFormat="1" applyFont="1" applyFill="1" applyAlignment="1" applyProtection="1">
      <protection hidden="1"/>
    </xf>
    <xf numFmtId="0" fontId="3" fillId="0" borderId="0" xfId="2" applyFont="1" applyProtection="1">
      <protection hidden="1"/>
    </xf>
    <xf numFmtId="0" fontId="3" fillId="0" borderId="0" xfId="2" applyFont="1" applyAlignment="1" applyProtection="1">
      <alignment horizontal="right"/>
      <protection hidden="1"/>
    </xf>
    <xf numFmtId="0" fontId="24" fillId="0" borderId="0" xfId="2" applyFont="1" applyProtection="1">
      <protection hidden="1"/>
    </xf>
    <xf numFmtId="190" fontId="12" fillId="0" borderId="17" xfId="2" applyNumberFormat="1" applyFont="1" applyFill="1" applyBorder="1" applyAlignment="1" applyProtection="1">
      <alignment horizontal="center" wrapText="1"/>
      <protection locked="0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2" applyFill="1" applyAlignment="1">
      <alignment horizontal="center" vertical="distributed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 wrapText="1"/>
    </xf>
    <xf numFmtId="182" fontId="18" fillId="0" borderId="28" xfId="5" applyNumberFormat="1" applyFont="1" applyBorder="1" applyAlignment="1">
      <alignment horizontal="right" vertical="center" wrapText="1"/>
    </xf>
    <xf numFmtId="0" fontId="31" fillId="0" borderId="29" xfId="1" applyFont="1" applyBorder="1" applyAlignment="1">
      <alignment horizontal="right" vertical="center" wrapText="1"/>
    </xf>
    <xf numFmtId="4" fontId="18" fillId="0" borderId="28" xfId="5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4" fontId="18" fillId="0" borderId="28" xfId="5" applyNumberFormat="1" applyFont="1" applyBorder="1" applyAlignment="1">
      <alignment horizontal="right" vertical="center" wrapText="1"/>
    </xf>
    <xf numFmtId="0" fontId="26" fillId="0" borderId="29" xfId="0" applyFont="1" applyBorder="1" applyAlignment="1">
      <alignment horizontal="right" vertical="center" wrapText="1"/>
    </xf>
    <xf numFmtId="182" fontId="12" fillId="0" borderId="28" xfId="5" applyNumberFormat="1" applyFont="1" applyBorder="1" applyAlignment="1">
      <alignment horizontal="right" vertical="center" wrapText="1"/>
    </xf>
    <xf numFmtId="0" fontId="30" fillId="0" borderId="29" xfId="1" applyBorder="1" applyAlignment="1">
      <alignment horizontal="right" vertical="center" wrapText="1"/>
    </xf>
    <xf numFmtId="4" fontId="12" fillId="0" borderId="28" xfId="5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12" fillId="0" borderId="28" xfId="5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center" vertical="center" wrapText="1"/>
    </xf>
    <xf numFmtId="182" fontId="12" fillId="0" borderId="30" xfId="5" applyNumberFormat="1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center" vertical="center" wrapText="1"/>
    </xf>
    <xf numFmtId="0" fontId="16" fillId="0" borderId="0" xfId="5" applyFont="1" applyAlignment="1">
      <alignment vertical="center" wrapText="1"/>
    </xf>
    <xf numFmtId="0" fontId="15" fillId="0" borderId="0" xfId="5" applyFont="1" applyAlignment="1">
      <alignment horizontal="right" vertical="center" wrapText="1"/>
    </xf>
    <xf numFmtId="0" fontId="17" fillId="0" borderId="0" xfId="5" applyFont="1" applyAlignment="1">
      <alignment horizontal="center" vertical="center" wrapText="1"/>
    </xf>
    <xf numFmtId="0" fontId="18" fillId="0" borderId="19" xfId="5" applyFont="1" applyBorder="1" applyAlignment="1">
      <alignment horizontal="center" vertical="center" wrapText="1"/>
    </xf>
    <xf numFmtId="0" fontId="19" fillId="0" borderId="19" xfId="5" applyFont="1" applyBorder="1" applyAlignment="1">
      <alignment horizontal="right" vertical="center" wrapText="1"/>
    </xf>
    <xf numFmtId="0" fontId="19" fillId="0" borderId="19" xfId="5" applyFont="1" applyBorder="1" applyAlignment="1">
      <alignment horizontal="center" vertical="center" wrapText="1"/>
    </xf>
    <xf numFmtId="0" fontId="12" fillId="0" borderId="19" xfId="5" applyFont="1" applyBorder="1" applyAlignment="1">
      <alignment horizontal="right" vertical="center" wrapText="1"/>
    </xf>
    <xf numFmtId="0" fontId="18" fillId="0" borderId="68" xfId="5" applyFont="1" applyBorder="1" applyAlignment="1">
      <alignment horizontal="center" vertical="center" wrapText="1"/>
    </xf>
    <xf numFmtId="0" fontId="18" fillId="0" borderId="69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68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8" fillId="0" borderId="70" xfId="5" applyFont="1" applyBorder="1" applyAlignment="1">
      <alignment horizontal="center" vertical="center" wrapText="1"/>
    </xf>
    <xf numFmtId="0" fontId="18" fillId="0" borderId="71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72" xfId="5" applyFont="1" applyBorder="1" applyAlignment="1">
      <alignment vertical="center" wrapText="1"/>
    </xf>
    <xf numFmtId="0" fontId="18" fillId="0" borderId="73" xfId="5" applyFont="1" applyBorder="1" applyAlignment="1">
      <alignment vertical="center" wrapText="1"/>
    </xf>
    <xf numFmtId="0" fontId="18" fillId="0" borderId="66" xfId="5" applyFont="1" applyBorder="1" applyAlignment="1">
      <alignment vertical="center" wrapText="1"/>
    </xf>
    <xf numFmtId="0" fontId="18" fillId="0" borderId="45" xfId="5" applyFont="1" applyBorder="1" applyAlignment="1">
      <alignment vertical="center" wrapText="1"/>
    </xf>
    <xf numFmtId="0" fontId="18" fillId="0" borderId="43" xfId="5" applyFont="1" applyBorder="1" applyAlignment="1">
      <alignment vertical="center" wrapText="1"/>
    </xf>
    <xf numFmtId="0" fontId="18" fillId="0" borderId="27" xfId="5" applyFont="1" applyBorder="1" applyAlignment="1">
      <alignment vertical="center" wrapText="1"/>
    </xf>
    <xf numFmtId="173" fontId="18" fillId="0" borderId="74" xfId="5" applyNumberFormat="1" applyFont="1" applyBorder="1" applyAlignment="1">
      <alignment horizontal="right" vertical="center" wrapText="1"/>
    </xf>
    <xf numFmtId="173" fontId="18" fillId="0" borderId="41" xfId="5" applyNumberFormat="1" applyFont="1" applyBorder="1" applyAlignment="1">
      <alignment horizontal="right" vertical="center" wrapText="1"/>
    </xf>
    <xf numFmtId="182" fontId="18" fillId="0" borderId="65" xfId="5" applyNumberFormat="1" applyFont="1" applyBorder="1" applyAlignment="1">
      <alignment horizontal="right" vertical="center" wrapText="1"/>
    </xf>
    <xf numFmtId="182" fontId="18" fillId="0" borderId="66" xfId="5" applyNumberFormat="1" applyFont="1" applyBorder="1" applyAlignment="1">
      <alignment horizontal="right" vertical="center" wrapText="1"/>
    </xf>
    <xf numFmtId="182" fontId="18" fillId="0" borderId="46" xfId="5" applyNumberFormat="1" applyFont="1" applyBorder="1" applyAlignment="1">
      <alignment horizontal="right" vertical="center" wrapText="1"/>
    </xf>
    <xf numFmtId="182" fontId="18" fillId="0" borderId="27" xfId="5" applyNumberFormat="1" applyFont="1" applyBorder="1" applyAlignment="1">
      <alignment horizontal="right" vertical="center" wrapText="1"/>
    </xf>
    <xf numFmtId="175" fontId="18" fillId="0" borderId="65" xfId="5" applyNumberFormat="1" applyFont="1" applyBorder="1" applyAlignment="1">
      <alignment horizontal="right" vertical="center" wrapText="1"/>
    </xf>
    <xf numFmtId="175" fontId="18" fillId="0" borderId="66" xfId="5" applyNumberFormat="1" applyFont="1" applyBorder="1" applyAlignment="1">
      <alignment horizontal="right" vertical="center" wrapText="1"/>
    </xf>
    <xf numFmtId="175" fontId="18" fillId="0" borderId="46" xfId="5" applyNumberFormat="1" applyFont="1" applyBorder="1" applyAlignment="1">
      <alignment horizontal="right" vertical="center" wrapText="1"/>
    </xf>
    <xf numFmtId="175" fontId="18" fillId="0" borderId="27" xfId="5" applyNumberFormat="1" applyFont="1" applyBorder="1" applyAlignment="1">
      <alignment horizontal="right" vertical="center" wrapText="1"/>
    </xf>
    <xf numFmtId="4" fontId="18" fillId="0" borderId="65" xfId="5" applyNumberFormat="1" applyFont="1" applyBorder="1" applyAlignment="1">
      <alignment horizontal="center" vertical="center" wrapText="1"/>
    </xf>
    <xf numFmtId="4" fontId="18" fillId="0" borderId="66" xfId="5" applyNumberFormat="1" applyFont="1" applyBorder="1" applyAlignment="1">
      <alignment horizontal="center" vertical="center" wrapText="1"/>
    </xf>
    <xf numFmtId="4" fontId="18" fillId="0" borderId="46" xfId="5" applyNumberFormat="1" applyFont="1" applyBorder="1" applyAlignment="1">
      <alignment horizontal="center" vertical="center" wrapText="1"/>
    </xf>
    <xf numFmtId="4" fontId="18" fillId="0" borderId="27" xfId="5" applyNumberFormat="1" applyFont="1" applyBorder="1" applyAlignment="1">
      <alignment horizontal="center" vertical="center" wrapText="1"/>
    </xf>
    <xf numFmtId="4" fontId="18" fillId="0" borderId="67" xfId="5" applyNumberFormat="1" applyFont="1" applyBorder="1" applyAlignment="1">
      <alignment horizontal="right" vertical="center" wrapText="1"/>
    </xf>
    <xf numFmtId="4" fontId="18" fillId="0" borderId="42" xfId="5" applyNumberFormat="1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32" xfId="5" applyFont="1" applyBorder="1" applyAlignment="1">
      <alignment vertical="center" wrapText="1"/>
    </xf>
    <xf numFmtId="0" fontId="18" fillId="0" borderId="34" xfId="5" applyFont="1" applyBorder="1" applyAlignment="1">
      <alignment vertical="center" wrapText="1"/>
    </xf>
    <xf numFmtId="0" fontId="18" fillId="0" borderId="33" xfId="5" applyFont="1" applyBorder="1" applyAlignment="1">
      <alignment vertical="center" wrapText="1"/>
    </xf>
    <xf numFmtId="0" fontId="18" fillId="0" borderId="46" xfId="5" applyFont="1" applyBorder="1" applyAlignment="1">
      <alignment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182" fontId="18" fillId="0" borderId="32" xfId="5" applyNumberFormat="1" applyFont="1" applyBorder="1" applyAlignment="1">
      <alignment horizontal="right" vertical="center" wrapText="1"/>
    </xf>
    <xf numFmtId="182" fontId="18" fillId="0" borderId="33" xfId="5" applyNumberFormat="1" applyFont="1" applyBorder="1" applyAlignment="1">
      <alignment horizontal="right" vertical="center" wrapText="1"/>
    </xf>
    <xf numFmtId="4" fontId="18" fillId="0" borderId="32" xfId="5" applyNumberFormat="1" applyFont="1" applyBorder="1" applyAlignment="1">
      <alignment horizontal="center" vertical="center" wrapText="1"/>
    </xf>
    <xf numFmtId="4" fontId="18" fillId="0" borderId="33" xfId="5" applyNumberFormat="1" applyFont="1" applyBorder="1" applyAlignment="1">
      <alignment horizontal="center" vertical="center" wrapText="1"/>
    </xf>
    <xf numFmtId="4" fontId="18" fillId="0" borderId="35" xfId="5" applyNumberFormat="1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82" fontId="12" fillId="0" borderId="29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175" fontId="18" fillId="0" borderId="32" xfId="5" applyNumberFormat="1" applyFont="1" applyBorder="1" applyAlignment="1">
      <alignment horizontal="right" vertical="center" wrapText="1"/>
    </xf>
    <xf numFmtId="175" fontId="18" fillId="0" borderId="33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0" fontId="12" fillId="0" borderId="28" xfId="5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8" fillId="0" borderId="28" xfId="5" applyFont="1" applyBorder="1" applyAlignment="1">
      <alignment vertical="center" wrapText="1"/>
    </xf>
    <xf numFmtId="0" fontId="18" fillId="0" borderId="30" xfId="5" applyFont="1" applyBorder="1" applyAlignment="1">
      <alignment vertical="center" wrapText="1"/>
    </xf>
    <xf numFmtId="0" fontId="18" fillId="0" borderId="29" xfId="5" applyFont="1" applyBorder="1" applyAlignment="1">
      <alignment vertical="center" wrapText="1"/>
    </xf>
    <xf numFmtId="182" fontId="18" fillId="0" borderId="29" xfId="5" applyNumberFormat="1" applyFont="1" applyBorder="1" applyAlignment="1">
      <alignment horizontal="right"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center" vertical="center" wrapText="1"/>
    </xf>
    <xf numFmtId="0" fontId="18" fillId="0" borderId="4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2" fillId="0" borderId="46" xfId="5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0" fontId="12" fillId="0" borderId="46" xfId="5" applyFont="1" applyBorder="1" applyAlignment="1">
      <alignment vertical="center" wrapText="1"/>
    </xf>
    <xf numFmtId="0" fontId="12" fillId="0" borderId="43" xfId="5" applyFont="1" applyBorder="1" applyAlignment="1">
      <alignment vertical="center" wrapText="1"/>
    </xf>
    <xf numFmtId="0" fontId="12" fillId="0" borderId="27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182" fontId="12" fillId="0" borderId="32" xfId="5" applyNumberFormat="1" applyFont="1" applyBorder="1" applyAlignment="1">
      <alignment horizontal="right" vertical="center" wrapText="1"/>
    </xf>
    <xf numFmtId="182" fontId="12" fillId="0" borderId="33" xfId="5" applyNumberFormat="1" applyFont="1" applyBorder="1" applyAlignment="1">
      <alignment horizontal="right" vertical="center" wrapText="1"/>
    </xf>
    <xf numFmtId="182" fontId="12" fillId="0" borderId="46" xfId="5" applyNumberFormat="1" applyFont="1" applyBorder="1" applyAlignment="1">
      <alignment horizontal="right" vertical="center" wrapText="1"/>
    </xf>
    <xf numFmtId="182" fontId="12" fillId="0" borderId="27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175" fontId="12" fillId="0" borderId="46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4" fontId="12" fillId="0" borderId="32" xfId="5" applyNumberFormat="1" applyFont="1" applyBorder="1" applyAlignment="1">
      <alignment horizontal="center" vertical="center" wrapText="1"/>
    </xf>
    <xf numFmtId="4" fontId="12" fillId="0" borderId="33" xfId="5" applyNumberFormat="1" applyFont="1" applyBorder="1" applyAlignment="1">
      <alignment horizontal="center" vertical="center" wrapText="1"/>
    </xf>
    <xf numFmtId="4" fontId="12" fillId="0" borderId="46" xfId="5" applyNumberFormat="1" applyFont="1" applyBorder="1" applyAlignment="1">
      <alignment horizontal="center" vertical="center" wrapText="1"/>
    </xf>
    <xf numFmtId="4" fontId="12" fillId="0" borderId="27" xfId="5" applyNumberFormat="1" applyFont="1" applyBorder="1" applyAlignment="1">
      <alignment horizontal="center" vertical="center" wrapText="1"/>
    </xf>
    <xf numFmtId="4" fontId="12" fillId="0" borderId="32" xfId="5" applyNumberFormat="1" applyFont="1" applyBorder="1" applyAlignment="1">
      <alignment horizontal="right" vertical="center" wrapText="1"/>
    </xf>
    <xf numFmtId="4" fontId="12" fillId="0" borderId="33" xfId="5" applyNumberFormat="1" applyFont="1" applyBorder="1" applyAlignment="1">
      <alignment horizontal="right" vertical="center" wrapText="1"/>
    </xf>
    <xf numFmtId="4" fontId="12" fillId="0" borderId="46" xfId="5" applyNumberFormat="1" applyFont="1" applyBorder="1" applyAlignment="1">
      <alignment horizontal="right" vertical="center" wrapText="1"/>
    </xf>
    <xf numFmtId="4" fontId="12" fillId="0" borderId="27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20" fillId="0" borderId="63" xfId="5" applyFont="1" applyBorder="1" applyAlignment="1">
      <alignment horizontal="justify" vertical="center" wrapText="1"/>
    </xf>
    <xf numFmtId="0" fontId="20" fillId="0" borderId="30" xfId="5" applyFont="1" applyBorder="1" applyAlignment="1">
      <alignment horizontal="justify" vertical="center" wrapText="1"/>
    </xf>
    <xf numFmtId="0" fontId="20" fillId="0" borderId="29" xfId="5" applyFont="1" applyBorder="1" applyAlignment="1">
      <alignment horizontal="justify" vertical="center" wrapText="1"/>
    </xf>
    <xf numFmtId="182" fontId="20" fillId="0" borderId="28" xfId="5" applyNumberFormat="1" applyFont="1" applyBorder="1" applyAlignment="1">
      <alignment horizontal="right" vertical="center" wrapText="1"/>
    </xf>
    <xf numFmtId="182" fontId="20" fillId="0" borderId="29" xfId="5" applyNumberFormat="1" applyFont="1" applyBorder="1" applyAlignment="1">
      <alignment horizontal="right"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29" xfId="5" applyNumberFormat="1" applyFont="1" applyBorder="1" applyAlignment="1">
      <alignment horizontal="right" vertical="center" wrapText="1"/>
    </xf>
    <xf numFmtId="0" fontId="18" fillId="0" borderId="63" xfId="5" applyFont="1" applyBorder="1" applyAlignment="1">
      <alignment vertical="center" wrapText="1"/>
    </xf>
    <xf numFmtId="0" fontId="20" fillId="0" borderId="28" xfId="5" applyFont="1" applyBorder="1" applyAlignment="1">
      <alignment horizontal="justify" vertical="center" wrapText="1"/>
    </xf>
    <xf numFmtId="0" fontId="12" fillId="0" borderId="28" xfId="5" applyFont="1" applyBorder="1" applyAlignment="1">
      <alignment horizontal="justify" vertical="center" wrapText="1"/>
    </xf>
    <xf numFmtId="0" fontId="12" fillId="0" borderId="30" xfId="5" applyFont="1" applyBorder="1" applyAlignment="1">
      <alignment horizontal="justify" vertical="center" wrapText="1"/>
    </xf>
    <xf numFmtId="0" fontId="12" fillId="0" borderId="29" xfId="5" applyFont="1" applyBorder="1" applyAlignment="1">
      <alignment horizontal="justify" vertical="center" wrapText="1"/>
    </xf>
    <xf numFmtId="182" fontId="21" fillId="0" borderId="28" xfId="5" applyNumberFormat="1" applyFont="1" applyBorder="1" applyAlignment="1">
      <alignment horizontal="right" vertical="center" wrapText="1"/>
    </xf>
    <xf numFmtId="182" fontId="21" fillId="0" borderId="29" xfId="5" applyNumberFormat="1" applyFont="1" applyBorder="1" applyAlignment="1">
      <alignment horizontal="right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29" xfId="5" applyNumberFormat="1" applyFont="1" applyBorder="1" applyAlignment="1">
      <alignment horizontal="right" vertical="center" wrapText="1"/>
    </xf>
    <xf numFmtId="0" fontId="21" fillId="0" borderId="28" xfId="5" applyFont="1" applyBorder="1" applyAlignment="1">
      <alignment horizontal="justify" vertical="center" wrapText="1"/>
    </xf>
    <xf numFmtId="0" fontId="21" fillId="0" borderId="30" xfId="5" applyFont="1" applyBorder="1" applyAlignment="1">
      <alignment horizontal="justify" vertical="center" wrapText="1"/>
    </xf>
    <xf numFmtId="0" fontId="21" fillId="0" borderId="29" xfId="5" applyFont="1" applyBorder="1" applyAlignment="1">
      <alignment horizontal="justify" vertical="center" wrapText="1"/>
    </xf>
    <xf numFmtId="0" fontId="18" fillId="0" borderId="62" xfId="5" applyFont="1" applyBorder="1" applyAlignment="1">
      <alignment vertical="center" wrapText="1"/>
    </xf>
    <xf numFmtId="0" fontId="21" fillId="0" borderId="32" xfId="5" applyFont="1" applyBorder="1" applyAlignment="1">
      <alignment horizontal="justify" vertical="center" wrapText="1"/>
    </xf>
    <xf numFmtId="0" fontId="21" fillId="0" borderId="34" xfId="5" applyFont="1" applyBorder="1" applyAlignment="1">
      <alignment horizontal="justify" vertical="center" wrapText="1"/>
    </xf>
    <xf numFmtId="0" fontId="21" fillId="0" borderId="33" xfId="5" applyFont="1" applyBorder="1" applyAlignment="1">
      <alignment horizontal="justify" vertical="center" wrapText="1"/>
    </xf>
    <xf numFmtId="0" fontId="21" fillId="0" borderId="46" xfId="5" applyFont="1" applyBorder="1" applyAlignment="1">
      <alignment horizontal="justify" vertical="center" wrapText="1"/>
    </xf>
    <xf numFmtId="0" fontId="21" fillId="0" borderId="43" xfId="5" applyFont="1" applyBorder="1" applyAlignment="1">
      <alignment horizontal="justify" vertical="center" wrapText="1"/>
    </xf>
    <xf numFmtId="0" fontId="21" fillId="0" borderId="27" xfId="5" applyFont="1" applyBorder="1" applyAlignment="1">
      <alignment horizontal="justify" vertical="center" wrapText="1"/>
    </xf>
    <xf numFmtId="173" fontId="21" fillId="0" borderId="25" xfId="5" applyNumberFormat="1" applyFont="1" applyBorder="1" applyAlignment="1">
      <alignment horizontal="right" vertical="center" wrapText="1"/>
    </xf>
    <xf numFmtId="173" fontId="21" fillId="0" borderId="41" xfId="5" applyNumberFormat="1" applyFont="1" applyBorder="1" applyAlignment="1">
      <alignment horizontal="right" vertical="center" wrapText="1"/>
    </xf>
    <xf numFmtId="182" fontId="21" fillId="0" borderId="32" xfId="5" applyNumberFormat="1" applyFont="1" applyBorder="1" applyAlignment="1">
      <alignment horizontal="right" vertical="center" wrapText="1"/>
    </xf>
    <xf numFmtId="182" fontId="21" fillId="0" borderId="33" xfId="5" applyNumberFormat="1" applyFont="1" applyBorder="1" applyAlignment="1">
      <alignment horizontal="right" vertical="center" wrapText="1"/>
    </xf>
    <xf numFmtId="182" fontId="21" fillId="0" borderId="46" xfId="5" applyNumberFormat="1" applyFont="1" applyBorder="1" applyAlignment="1">
      <alignment horizontal="right" vertical="center" wrapText="1"/>
    </xf>
    <xf numFmtId="182" fontId="21" fillId="0" borderId="27" xfId="5" applyNumberFormat="1" applyFont="1" applyBorder="1" applyAlignment="1">
      <alignment horizontal="right" vertical="center" wrapText="1"/>
    </xf>
    <xf numFmtId="175" fontId="21" fillId="0" borderId="32" xfId="5" applyNumberFormat="1" applyFont="1" applyBorder="1" applyAlignment="1">
      <alignment horizontal="right" vertical="center" wrapText="1"/>
    </xf>
    <xf numFmtId="175" fontId="21" fillId="0" borderId="33" xfId="5" applyNumberFormat="1" applyFont="1" applyBorder="1" applyAlignment="1">
      <alignment horizontal="right" vertical="center" wrapText="1"/>
    </xf>
    <xf numFmtId="175" fontId="21" fillId="0" borderId="46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0" fontId="21" fillId="0" borderId="25" xfId="5" applyFont="1" applyBorder="1" applyAlignment="1">
      <alignment horizontal="justify" vertical="center" wrapText="1"/>
    </xf>
    <xf numFmtId="0" fontId="21" fillId="0" borderId="41" xfId="5" applyFont="1" applyBorder="1" applyAlignment="1">
      <alignment horizontal="justify" vertical="center" wrapText="1"/>
    </xf>
    <xf numFmtId="4" fontId="18" fillId="0" borderId="32" xfId="5" applyNumberFormat="1" applyFont="1" applyBorder="1" applyAlignment="1">
      <alignment horizontal="right" vertical="center" wrapText="1"/>
    </xf>
    <xf numFmtId="4" fontId="18" fillId="0" borderId="33" xfId="5" applyNumberFormat="1" applyFont="1" applyBorder="1" applyAlignment="1">
      <alignment horizontal="right" vertical="center" wrapText="1"/>
    </xf>
    <xf numFmtId="4" fontId="18" fillId="0" borderId="46" xfId="5" applyNumberFormat="1" applyFont="1" applyBorder="1" applyAlignment="1">
      <alignment horizontal="right" vertical="center" wrapText="1"/>
    </xf>
    <xf numFmtId="4" fontId="18" fillId="0" borderId="27" xfId="5" applyNumberFormat="1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41" xfId="5" applyFont="1" applyBorder="1" applyAlignment="1">
      <alignment horizontal="right" vertical="center" wrapText="1"/>
    </xf>
    <xf numFmtId="0" fontId="12" fillId="0" borderId="20" xfId="5" applyFont="1" applyBorder="1" applyAlignment="1">
      <alignment vertical="center" wrapText="1"/>
    </xf>
    <xf numFmtId="173" fontId="12" fillId="0" borderId="64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vertical="center" wrapText="1"/>
    </xf>
    <xf numFmtId="175" fontId="12" fillId="0" borderId="33" xfId="5" applyNumberFormat="1" applyFont="1" applyBorder="1" applyAlignment="1">
      <alignment vertical="center" wrapText="1"/>
    </xf>
    <xf numFmtId="175" fontId="12" fillId="0" borderId="46" xfId="5" applyNumberFormat="1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4" fontId="12" fillId="0" borderId="25" xfId="5" applyNumberFormat="1" applyFont="1" applyBorder="1" applyAlignment="1">
      <alignment horizontal="right" vertical="center" wrapText="1"/>
    </xf>
    <xf numFmtId="4" fontId="12" fillId="0" borderId="41" xfId="5" applyNumberFormat="1" applyFont="1" applyBorder="1" applyAlignment="1">
      <alignment horizontal="right" vertical="center" wrapText="1"/>
    </xf>
    <xf numFmtId="4" fontId="22" fillId="0" borderId="28" xfId="5" applyNumberFormat="1" applyFont="1" applyBorder="1" applyAlignment="1">
      <alignment horizontal="center" vertical="center" wrapText="1"/>
    </xf>
    <xf numFmtId="4" fontId="22" fillId="0" borderId="29" xfId="5" applyNumberFormat="1" applyFont="1" applyBorder="1" applyAlignment="1">
      <alignment horizontal="center" vertical="center" wrapText="1"/>
    </xf>
    <xf numFmtId="4" fontId="18" fillId="0" borderId="62" xfId="5" applyNumberFormat="1" applyFont="1" applyBorder="1" applyAlignment="1">
      <alignment horizontal="center" vertical="center" wrapText="1"/>
    </xf>
    <xf numFmtId="4" fontId="18" fillId="0" borderId="61" xfId="5" applyNumberFormat="1" applyFont="1" applyBorder="1" applyAlignment="1">
      <alignment horizontal="center" vertical="center" wrapText="1"/>
    </xf>
    <xf numFmtId="4" fontId="18" fillId="0" borderId="45" xfId="5" applyNumberFormat="1" applyFont="1" applyBorder="1" applyAlignment="1">
      <alignment horizontal="center" vertical="center" wrapText="1"/>
    </xf>
    <xf numFmtId="4" fontId="18" fillId="0" borderId="31" xfId="5" applyNumberFormat="1" applyFont="1" applyBorder="1" applyAlignment="1">
      <alignment horizontal="center" vertical="center" wrapText="1"/>
    </xf>
    <xf numFmtId="0" fontId="18" fillId="0" borderId="34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175" fontId="18" fillId="0" borderId="34" xfId="5" applyNumberFormat="1" applyFont="1" applyBorder="1" applyAlignment="1">
      <alignment horizontal="right" vertical="center" wrapText="1"/>
    </xf>
    <xf numFmtId="175" fontId="18" fillId="0" borderId="61" xfId="5" applyNumberFormat="1" applyFont="1" applyBorder="1" applyAlignment="1">
      <alignment horizontal="right" vertical="center" wrapText="1"/>
    </xf>
    <xf numFmtId="175" fontId="18" fillId="0" borderId="43" xfId="5" applyNumberFormat="1" applyFont="1" applyBorder="1" applyAlignment="1">
      <alignment horizontal="right" vertical="center" wrapText="1"/>
    </xf>
    <xf numFmtId="175" fontId="18" fillId="0" borderId="31" xfId="5" applyNumberFormat="1" applyFont="1" applyBorder="1" applyAlignment="1">
      <alignment horizontal="right" vertical="center" wrapText="1"/>
    </xf>
    <xf numFmtId="4" fontId="18" fillId="0" borderId="24" xfId="5" applyNumberFormat="1" applyFont="1" applyBorder="1" applyAlignment="1">
      <alignment horizontal="right" vertical="center" wrapText="1"/>
    </xf>
    <xf numFmtId="4" fontId="18" fillId="0" borderId="26" xfId="5" applyNumberFormat="1" applyFont="1" applyBorder="1" applyAlignment="1">
      <alignment horizontal="right" vertical="center" wrapText="1"/>
    </xf>
    <xf numFmtId="0" fontId="15" fillId="0" borderId="34" xfId="5" applyFont="1" applyBorder="1" applyAlignment="1">
      <alignment horizontal="right" vertical="center" wrapText="1"/>
    </xf>
    <xf numFmtId="0" fontId="23" fillId="0" borderId="0" xfId="1" applyFont="1" applyAlignment="1">
      <alignment vertical="center" wrapText="1"/>
    </xf>
    <xf numFmtId="0" fontId="29" fillId="0" borderId="0" xfId="1" applyFont="1" applyFill="1" applyAlignment="1">
      <alignment horizontal="center" wrapText="1"/>
    </xf>
    <xf numFmtId="0" fontId="29" fillId="0" borderId="28" xfId="2" applyNumberFormat="1" applyFont="1" applyFill="1" applyBorder="1" applyAlignment="1" applyProtection="1">
      <alignment horizontal="center" vertical="justify"/>
      <protection hidden="1"/>
    </xf>
    <xf numFmtId="0" fontId="29" fillId="0" borderId="30" xfId="2" applyNumberFormat="1" applyFont="1" applyFill="1" applyBorder="1" applyAlignment="1" applyProtection="1">
      <alignment horizontal="center" vertical="justify"/>
      <protection hidden="1"/>
    </xf>
    <xf numFmtId="0" fontId="29" fillId="0" borderId="48" xfId="2" applyNumberFormat="1" applyFont="1" applyFill="1" applyBorder="1" applyAlignment="1" applyProtection="1">
      <alignment horizontal="center" vertical="justify"/>
      <protection hidden="1"/>
    </xf>
    <xf numFmtId="175" fontId="29" fillId="0" borderId="76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77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75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" fillId="0" borderId="8" xfId="2" applyNumberFormat="1" applyFont="1" applyFill="1" applyBorder="1" applyAlignment="1" applyProtection="1">
      <alignment horizontal="justify" vertical="justify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.140625" customWidth="1"/>
    <col min="4" max="4" width="17.28515625" customWidth="1"/>
    <col min="5" max="5" width="16.5703125" customWidth="1"/>
  </cols>
  <sheetData>
    <row r="1" spans="1:5" ht="24" customHeight="1" x14ac:dyDescent="0.2">
      <c r="C1" s="252" t="s">
        <v>253</v>
      </c>
      <c r="D1" s="253"/>
    </row>
    <row r="2" spans="1:5" ht="54.75" customHeight="1" x14ac:dyDescent="0.2">
      <c r="C2" s="253"/>
      <c r="D2" s="253"/>
    </row>
    <row r="3" spans="1:5" ht="18.75" x14ac:dyDescent="0.3">
      <c r="A3" s="249" t="s">
        <v>64</v>
      </c>
      <c r="B3" s="250"/>
      <c r="C3" s="250"/>
    </row>
    <row r="4" spans="1:5" ht="18.75" x14ac:dyDescent="0.3">
      <c r="A4" s="251" t="s">
        <v>174</v>
      </c>
      <c r="B4" s="251"/>
      <c r="C4" s="251"/>
    </row>
    <row r="5" spans="1:5" ht="18.75" x14ac:dyDescent="0.3">
      <c r="A5" s="2"/>
      <c r="D5" t="s">
        <v>117</v>
      </c>
    </row>
    <row r="6" spans="1:5" ht="150" x14ac:dyDescent="0.3">
      <c r="A6" s="3" t="s">
        <v>1</v>
      </c>
      <c r="B6" s="3" t="s">
        <v>2</v>
      </c>
      <c r="C6" s="66">
        <v>2020</v>
      </c>
      <c r="D6" s="40">
        <v>2021</v>
      </c>
      <c r="E6" s="40">
        <v>2022</v>
      </c>
    </row>
    <row r="7" spans="1:5" ht="56.25" x14ac:dyDescent="0.3">
      <c r="A7" s="3" t="s">
        <v>3</v>
      </c>
      <c r="B7" s="4" t="s">
        <v>4</v>
      </c>
      <c r="C7" s="167">
        <f>C8</f>
        <v>1365943.5600000005</v>
      </c>
      <c r="D7" s="48">
        <v>0</v>
      </c>
      <c r="E7" s="47">
        <v>0</v>
      </c>
    </row>
    <row r="8" spans="1:5" ht="37.5" x14ac:dyDescent="0.3">
      <c r="A8" s="5" t="s">
        <v>5</v>
      </c>
      <c r="B8" s="6" t="s">
        <v>6</v>
      </c>
      <c r="C8" s="166">
        <f>C9+C13</f>
        <v>1365943.5600000005</v>
      </c>
      <c r="D8" s="48">
        <v>0</v>
      </c>
      <c r="E8" s="42">
        <v>0</v>
      </c>
    </row>
    <row r="9" spans="1:5" ht="18.75" x14ac:dyDescent="0.3">
      <c r="A9" s="5" t="s">
        <v>7</v>
      </c>
      <c r="B9" s="6" t="s">
        <v>8</v>
      </c>
      <c r="C9" s="164">
        <f>C10</f>
        <v>-7157217</v>
      </c>
      <c r="D9" s="144">
        <f t="shared" ref="D9:E11" si="0">D10</f>
        <v>-1747000</v>
      </c>
      <c r="E9" s="145">
        <f t="shared" si="0"/>
        <v>-1818000</v>
      </c>
    </row>
    <row r="10" spans="1:5" ht="37.5" x14ac:dyDescent="0.3">
      <c r="A10" s="5" t="s">
        <v>9</v>
      </c>
      <c r="B10" s="6" t="s">
        <v>10</v>
      </c>
      <c r="C10" s="164">
        <f>C11</f>
        <v>-7157217</v>
      </c>
      <c r="D10" s="144">
        <f t="shared" si="0"/>
        <v>-1747000</v>
      </c>
      <c r="E10" s="145">
        <f t="shared" si="0"/>
        <v>-1818000</v>
      </c>
    </row>
    <row r="11" spans="1:5" ht="37.5" x14ac:dyDescent="0.3">
      <c r="A11" s="5" t="s">
        <v>11</v>
      </c>
      <c r="B11" s="6" t="s">
        <v>12</v>
      </c>
      <c r="C11" s="164">
        <f>C12</f>
        <v>-7157217</v>
      </c>
      <c r="D11" s="144">
        <f t="shared" si="0"/>
        <v>-1747000</v>
      </c>
      <c r="E11" s="145">
        <f t="shared" si="0"/>
        <v>-1818000</v>
      </c>
    </row>
    <row r="12" spans="1:5" ht="37.5" x14ac:dyDescent="0.3">
      <c r="A12" s="5" t="s">
        <v>13</v>
      </c>
      <c r="B12" s="6" t="s">
        <v>14</v>
      </c>
      <c r="C12" s="164">
        <f>-'Приложение 2'!C11</f>
        <v>-7157217</v>
      </c>
      <c r="D12" s="144">
        <f>-'Приложение 2'!D11</f>
        <v>-1747000</v>
      </c>
      <c r="E12" s="145">
        <f>-'Приложение 2'!E11</f>
        <v>-1818000</v>
      </c>
    </row>
    <row r="13" spans="1:5" ht="18.75" x14ac:dyDescent="0.3">
      <c r="A13" s="5" t="s">
        <v>15</v>
      </c>
      <c r="B13" s="6" t="s">
        <v>16</v>
      </c>
      <c r="C13" s="164">
        <f>C14</f>
        <v>8523160.5600000005</v>
      </c>
      <c r="D13" s="146">
        <f t="shared" ref="D13:E15" si="1">D14</f>
        <v>4296640</v>
      </c>
      <c r="E13" s="22">
        <f t="shared" si="1"/>
        <v>4320155</v>
      </c>
    </row>
    <row r="14" spans="1:5" ht="37.5" x14ac:dyDescent="0.3">
      <c r="A14" s="5" t="s">
        <v>17</v>
      </c>
      <c r="B14" s="6" t="s">
        <v>18</v>
      </c>
      <c r="C14" s="165">
        <f>C15</f>
        <v>8523160.5600000005</v>
      </c>
      <c r="D14" s="146">
        <f t="shared" si="1"/>
        <v>4296640</v>
      </c>
      <c r="E14" s="22">
        <f t="shared" si="1"/>
        <v>4320155</v>
      </c>
    </row>
    <row r="15" spans="1:5" ht="37.5" x14ac:dyDescent="0.3">
      <c r="A15" s="5" t="s">
        <v>19</v>
      </c>
      <c r="B15" s="6" t="s">
        <v>20</v>
      </c>
      <c r="C15" s="164">
        <f>C16</f>
        <v>8523160.5600000005</v>
      </c>
      <c r="D15" s="146">
        <f t="shared" si="1"/>
        <v>4296640</v>
      </c>
      <c r="E15" s="22">
        <f t="shared" si="1"/>
        <v>4320155</v>
      </c>
    </row>
    <row r="16" spans="1:5" ht="37.5" x14ac:dyDescent="0.3">
      <c r="A16" s="5" t="s">
        <v>21</v>
      </c>
      <c r="B16" s="6" t="s">
        <v>22</v>
      </c>
      <c r="C16" s="164">
        <f>'Приложение 3'!C32</f>
        <v>8523160.5600000005</v>
      </c>
      <c r="D16" s="22">
        <f>'Приложение 3'!F32</f>
        <v>4296640</v>
      </c>
      <c r="E16" s="22">
        <f>'Приложение 3'!G32</f>
        <v>4320155</v>
      </c>
    </row>
    <row r="17" spans="1:3" ht="18.75" x14ac:dyDescent="0.3">
      <c r="A17" s="7"/>
      <c r="B17" s="8"/>
      <c r="C17" s="9"/>
    </row>
    <row r="18" spans="1:3" ht="18.75" x14ac:dyDescent="0.3">
      <c r="A18" s="7"/>
      <c r="B18" s="8"/>
      <c r="C18" s="9"/>
    </row>
    <row r="19" spans="1:3" ht="18.75" x14ac:dyDescent="0.3">
      <c r="A19" s="7"/>
      <c r="B19" s="8"/>
      <c r="C19" s="9"/>
    </row>
    <row r="20" spans="1:3" x14ac:dyDescent="0.2">
      <c r="C20" s="10"/>
    </row>
    <row r="21" spans="1:3" x14ac:dyDescent="0.2">
      <c r="C21" s="10"/>
    </row>
    <row r="22" spans="1:3" x14ac:dyDescent="0.2">
      <c r="C22" s="10"/>
    </row>
    <row r="23" spans="1:3" x14ac:dyDescent="0.2">
      <c r="C23" s="10"/>
    </row>
    <row r="24" spans="1:3" x14ac:dyDescent="0.2">
      <c r="C24" s="10"/>
    </row>
    <row r="25" spans="1:3" x14ac:dyDescent="0.2">
      <c r="C25" s="10"/>
    </row>
    <row r="26" spans="1:3" x14ac:dyDescent="0.2">
      <c r="C26" s="10"/>
    </row>
    <row r="27" spans="1:3" x14ac:dyDescent="0.2">
      <c r="C27" s="10"/>
    </row>
    <row r="28" spans="1:3" x14ac:dyDescent="0.2">
      <c r="C28" s="10"/>
    </row>
    <row r="29" spans="1:3" x14ac:dyDescent="0.2">
      <c r="C29" s="10"/>
    </row>
    <row r="30" spans="1:3" x14ac:dyDescent="0.2">
      <c r="C30" s="10"/>
    </row>
    <row r="31" spans="1:3" x14ac:dyDescent="0.2">
      <c r="C31" s="10"/>
    </row>
  </sheetData>
  <mergeCells count="3">
    <mergeCell ref="A3:C3"/>
    <mergeCell ref="A4:C4"/>
    <mergeCell ref="C1:D2"/>
  </mergeCells>
  <phoneticPr fontId="9" type="noConversion"/>
  <pageMargins left="0.78740157480314965" right="0.78740157480314965" top="0.78740157480314965" bottom="0.78740157480314965" header="0" footer="0"/>
  <pageSetup paperSize="9" scale="6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="90" zoomScaleNormal="90" workbookViewId="0">
      <selection activeCell="E4" sqref="E4"/>
    </sheetView>
  </sheetViews>
  <sheetFormatPr defaultRowHeight="12.75" x14ac:dyDescent="0.2"/>
  <cols>
    <col min="1" max="1" width="49.140625" customWidth="1"/>
    <col min="2" max="2" width="33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49"/>
      <c r="B1" s="49"/>
      <c r="C1" s="49"/>
      <c r="D1" s="49"/>
      <c r="E1" s="50" t="s">
        <v>230</v>
      </c>
    </row>
    <row r="2" spans="1:5" x14ac:dyDescent="0.2">
      <c r="A2" s="49"/>
      <c r="B2" s="49"/>
      <c r="C2" s="49"/>
      <c r="D2" s="49"/>
      <c r="E2" s="50" t="s">
        <v>69</v>
      </c>
    </row>
    <row r="3" spans="1:5" x14ac:dyDescent="0.2">
      <c r="A3" s="49"/>
      <c r="B3" s="49"/>
      <c r="C3" s="49"/>
      <c r="D3" s="49"/>
      <c r="E3" s="50" t="s">
        <v>70</v>
      </c>
    </row>
    <row r="4" spans="1:5" x14ac:dyDescent="0.2">
      <c r="A4" s="49"/>
      <c r="B4" s="49"/>
      <c r="C4" s="49"/>
      <c r="D4" s="49"/>
      <c r="E4" s="50" t="s">
        <v>254</v>
      </c>
    </row>
    <row r="5" spans="1:5" x14ac:dyDescent="0.2">
      <c r="A5" s="49"/>
      <c r="B5" s="49"/>
      <c r="C5" s="49"/>
      <c r="D5" s="49"/>
      <c r="E5" s="49"/>
    </row>
    <row r="6" spans="1:5" ht="27" customHeight="1" x14ac:dyDescent="0.2">
      <c r="A6" s="254" t="s">
        <v>176</v>
      </c>
      <c r="B6" s="254"/>
      <c r="C6" s="254"/>
      <c r="D6" s="254"/>
      <c r="E6" s="254"/>
    </row>
    <row r="7" spans="1:5" x14ac:dyDescent="0.2">
      <c r="A7" s="49"/>
      <c r="B7" s="49"/>
      <c r="C7" s="49"/>
      <c r="D7" s="49"/>
      <c r="E7" s="49"/>
    </row>
    <row r="8" spans="1:5" ht="13.5" thickBot="1" x14ac:dyDescent="0.25">
      <c r="A8" s="49"/>
      <c r="B8" s="49"/>
      <c r="C8" s="49"/>
      <c r="D8" s="49"/>
      <c r="E8" s="51" t="s">
        <v>0</v>
      </c>
    </row>
    <row r="9" spans="1:5" ht="48" customHeight="1" x14ac:dyDescent="0.2">
      <c r="A9" s="52" t="s">
        <v>71</v>
      </c>
      <c r="B9" s="53" t="s">
        <v>72</v>
      </c>
      <c r="C9" s="53">
        <v>2020</v>
      </c>
      <c r="D9" s="53">
        <v>2021</v>
      </c>
      <c r="E9" s="54">
        <v>2022</v>
      </c>
    </row>
    <row r="10" spans="1:5" x14ac:dyDescent="0.2">
      <c r="A10" s="55" t="s">
        <v>73</v>
      </c>
      <c r="B10" s="56" t="s">
        <v>74</v>
      </c>
      <c r="C10" s="56" t="s">
        <v>75</v>
      </c>
      <c r="D10" s="56" t="s">
        <v>75</v>
      </c>
      <c r="E10" s="57" t="s">
        <v>75</v>
      </c>
    </row>
    <row r="11" spans="1:5" ht="27.75" customHeight="1" x14ac:dyDescent="0.2">
      <c r="A11" s="58" t="s">
        <v>76</v>
      </c>
      <c r="B11" s="59" t="s">
        <v>77</v>
      </c>
      <c r="C11" s="62">
        <f>C12+C48</f>
        <v>7157217</v>
      </c>
      <c r="D11" s="62">
        <f>D12+D47</f>
        <v>1747000</v>
      </c>
      <c r="E11" s="62">
        <f>E12+E47</f>
        <v>1818000</v>
      </c>
    </row>
    <row r="12" spans="1:5" ht="15.75" customHeight="1" x14ac:dyDescent="0.2">
      <c r="A12" s="60" t="s">
        <v>78</v>
      </c>
      <c r="B12" s="61" t="s">
        <v>79</v>
      </c>
      <c r="C12" s="62">
        <f>C13+C19+C29+C37+C44</f>
        <v>2289000</v>
      </c>
      <c r="D12" s="62">
        <f>D13+D19+D29+D37</f>
        <v>1747000</v>
      </c>
      <c r="E12" s="62">
        <f>E13+E19+E29+E37</f>
        <v>1818000</v>
      </c>
    </row>
    <row r="13" spans="1:5" ht="15" customHeight="1" x14ac:dyDescent="0.2">
      <c r="A13" s="60" t="s">
        <v>80</v>
      </c>
      <c r="B13" s="61" t="s">
        <v>81</v>
      </c>
      <c r="C13" s="63">
        <f>C14</f>
        <v>254000</v>
      </c>
      <c r="D13" s="63">
        <f>D14</f>
        <v>259000</v>
      </c>
      <c r="E13" s="63">
        <f>E14</f>
        <v>265000</v>
      </c>
    </row>
    <row r="14" spans="1:5" ht="12" customHeight="1" x14ac:dyDescent="0.2">
      <c r="A14" s="60" t="s">
        <v>82</v>
      </c>
      <c r="B14" s="61" t="s">
        <v>83</v>
      </c>
      <c r="C14" s="63">
        <f>C15+C18</f>
        <v>254000</v>
      </c>
      <c r="D14" s="63">
        <f>D15+D18</f>
        <v>259000</v>
      </c>
      <c r="E14" s="63">
        <f>E15+E18</f>
        <v>265000</v>
      </c>
    </row>
    <row r="15" spans="1:5" ht="60.75" customHeight="1" x14ac:dyDescent="0.2">
      <c r="A15" s="60" t="s">
        <v>84</v>
      </c>
      <c r="B15" s="61" t="s">
        <v>85</v>
      </c>
      <c r="C15" s="63">
        <f>C16</f>
        <v>250000</v>
      </c>
      <c r="D15" s="63">
        <f>D16</f>
        <v>255000</v>
      </c>
      <c r="E15" s="63">
        <f>E16</f>
        <v>261000</v>
      </c>
    </row>
    <row r="16" spans="1:5" ht="61.5" customHeight="1" x14ac:dyDescent="0.2">
      <c r="A16" s="60" t="s">
        <v>84</v>
      </c>
      <c r="B16" s="137">
        <v>1.8210102010011002E+17</v>
      </c>
      <c r="C16" s="63">
        <v>250000</v>
      </c>
      <c r="D16" s="63">
        <v>255000</v>
      </c>
      <c r="E16" s="64">
        <v>261000</v>
      </c>
    </row>
    <row r="17" spans="1:5" ht="37.5" customHeight="1" x14ac:dyDescent="0.2">
      <c r="A17" s="60" t="s">
        <v>192</v>
      </c>
      <c r="B17" s="61" t="s">
        <v>193</v>
      </c>
      <c r="C17" s="63">
        <v>4000</v>
      </c>
      <c r="D17" s="63">
        <v>4000</v>
      </c>
      <c r="E17" s="63">
        <v>4000</v>
      </c>
    </row>
    <row r="18" spans="1:5" ht="72" customHeight="1" x14ac:dyDescent="0.2">
      <c r="A18" s="60" t="s">
        <v>228</v>
      </c>
      <c r="B18" s="163">
        <v>1.8210102030011002E+17</v>
      </c>
      <c r="C18" s="63">
        <v>4000</v>
      </c>
      <c r="D18" s="63">
        <v>4000</v>
      </c>
      <c r="E18" s="63">
        <v>4000</v>
      </c>
    </row>
    <row r="19" spans="1:5" ht="32.25" customHeight="1" x14ac:dyDescent="0.2">
      <c r="A19" s="60" t="s">
        <v>86</v>
      </c>
      <c r="B19" s="61" t="s">
        <v>87</v>
      </c>
      <c r="C19" s="63">
        <f>C20</f>
        <v>558000</v>
      </c>
      <c r="D19" s="63">
        <f>D20</f>
        <v>572000</v>
      </c>
      <c r="E19" s="63">
        <f>E20</f>
        <v>597000</v>
      </c>
    </row>
    <row r="20" spans="1:5" ht="26.25" customHeight="1" x14ac:dyDescent="0.2">
      <c r="A20" s="60" t="s">
        <v>88</v>
      </c>
      <c r="B20" s="137" t="s">
        <v>89</v>
      </c>
      <c r="C20" s="63">
        <f>C21+C23+C26+C27</f>
        <v>558000</v>
      </c>
      <c r="D20" s="63">
        <f>D21+D23+D25+D27</f>
        <v>572000</v>
      </c>
      <c r="E20" s="63">
        <f>E21+E23+E25+E28</f>
        <v>597000</v>
      </c>
    </row>
    <row r="21" spans="1:5" ht="63" customHeight="1" x14ac:dyDescent="0.2">
      <c r="A21" s="60" t="s">
        <v>191</v>
      </c>
      <c r="B21" s="137">
        <v>1.001030223001E+17</v>
      </c>
      <c r="C21" s="63">
        <f>C22</f>
        <v>256000</v>
      </c>
      <c r="D21" s="63">
        <f>D22</f>
        <v>264000</v>
      </c>
      <c r="E21" s="63">
        <f>E22</f>
        <v>275000</v>
      </c>
    </row>
    <row r="22" spans="1:5" ht="86.25" customHeight="1" x14ac:dyDescent="0.2">
      <c r="A22" s="60" t="s">
        <v>190</v>
      </c>
      <c r="B22" s="137">
        <v>1.001030223101E+17</v>
      </c>
      <c r="C22" s="63">
        <v>256000</v>
      </c>
      <c r="D22" s="63">
        <v>264000</v>
      </c>
      <c r="E22" s="63">
        <v>275000</v>
      </c>
    </row>
    <row r="23" spans="1:5" ht="70.5" customHeight="1" x14ac:dyDescent="0.2">
      <c r="A23" s="60" t="s">
        <v>189</v>
      </c>
      <c r="B23" s="137">
        <v>1.001030224001E+17</v>
      </c>
      <c r="C23" s="63">
        <f>C24</f>
        <v>1000</v>
      </c>
      <c r="D23" s="63">
        <f>D24</f>
        <v>1000</v>
      </c>
      <c r="E23" s="64">
        <f>E24</f>
        <v>1000</v>
      </c>
    </row>
    <row r="24" spans="1:5" ht="92.25" customHeight="1" x14ac:dyDescent="0.2">
      <c r="A24" s="60" t="s">
        <v>188</v>
      </c>
      <c r="B24" s="137">
        <v>1.001030224101E+17</v>
      </c>
      <c r="C24" s="63">
        <v>1000</v>
      </c>
      <c r="D24" s="63">
        <v>1000</v>
      </c>
      <c r="E24" s="64">
        <v>1000</v>
      </c>
    </row>
    <row r="25" spans="1:5" ht="72.75" customHeight="1" x14ac:dyDescent="0.2">
      <c r="A25" s="60" t="s">
        <v>90</v>
      </c>
      <c r="B25" s="137">
        <v>1.0010302250009999E+19</v>
      </c>
      <c r="C25" s="63">
        <f>C26</f>
        <v>334000</v>
      </c>
      <c r="D25" s="63">
        <f>D26</f>
        <v>344000</v>
      </c>
      <c r="E25" s="64">
        <f>E26</f>
        <v>356000</v>
      </c>
    </row>
    <row r="26" spans="1:5" ht="93.75" customHeight="1" x14ac:dyDescent="0.2">
      <c r="A26" s="60" t="s">
        <v>187</v>
      </c>
      <c r="B26" s="137">
        <v>1.001030225101E+17</v>
      </c>
      <c r="C26" s="63">
        <v>334000</v>
      </c>
      <c r="D26" s="63">
        <v>344000</v>
      </c>
      <c r="E26" s="64">
        <v>356000</v>
      </c>
    </row>
    <row r="27" spans="1:5" ht="60.75" customHeight="1" x14ac:dyDescent="0.2">
      <c r="A27" s="60" t="s">
        <v>186</v>
      </c>
      <c r="B27" s="137">
        <v>1.001030226001E+17</v>
      </c>
      <c r="C27" s="63">
        <f>C28</f>
        <v>-33000</v>
      </c>
      <c r="D27" s="63">
        <f>D28</f>
        <v>-37000</v>
      </c>
      <c r="E27" s="64">
        <v>-35000</v>
      </c>
    </row>
    <row r="28" spans="1:5" ht="87.75" customHeight="1" x14ac:dyDescent="0.2">
      <c r="A28" s="60" t="s">
        <v>185</v>
      </c>
      <c r="B28" s="137">
        <v>1.001030226101E+17</v>
      </c>
      <c r="C28" s="63">
        <v>-33000</v>
      </c>
      <c r="D28" s="63">
        <v>-37000</v>
      </c>
      <c r="E28" s="64">
        <v>-35000</v>
      </c>
    </row>
    <row r="29" spans="1:5" ht="17.25" customHeight="1" x14ac:dyDescent="0.2">
      <c r="A29" s="60" t="s">
        <v>91</v>
      </c>
      <c r="B29" s="61" t="s">
        <v>92</v>
      </c>
      <c r="C29" s="63">
        <f>C32+C34</f>
        <v>33000</v>
      </c>
      <c r="D29" s="63">
        <f>D32+D34</f>
        <v>33000</v>
      </c>
      <c r="E29" s="63">
        <f>E32+E34</f>
        <v>33000</v>
      </c>
    </row>
    <row r="30" spans="1:5" ht="48.75" customHeight="1" x14ac:dyDescent="0.2">
      <c r="A30" s="60" t="s">
        <v>182</v>
      </c>
      <c r="B30" s="61" t="s">
        <v>118</v>
      </c>
      <c r="C30" s="63">
        <f t="shared" ref="C30:E32" si="0">C31</f>
        <v>1000</v>
      </c>
      <c r="D30" s="63">
        <f t="shared" si="0"/>
        <v>1000</v>
      </c>
      <c r="E30" s="63">
        <f t="shared" si="0"/>
        <v>1000</v>
      </c>
    </row>
    <row r="31" spans="1:5" ht="48.75" customHeight="1" x14ac:dyDescent="0.2">
      <c r="A31" s="60" t="s">
        <v>182</v>
      </c>
      <c r="B31" s="61" t="s">
        <v>184</v>
      </c>
      <c r="C31" s="63">
        <f t="shared" si="0"/>
        <v>1000</v>
      </c>
      <c r="D31" s="63">
        <f t="shared" si="0"/>
        <v>1000</v>
      </c>
      <c r="E31" s="63">
        <f t="shared" si="0"/>
        <v>1000</v>
      </c>
    </row>
    <row r="32" spans="1:5" ht="48.75" customHeight="1" x14ac:dyDescent="0.2">
      <c r="A32" s="60" t="s">
        <v>182</v>
      </c>
      <c r="B32" s="61" t="s">
        <v>183</v>
      </c>
      <c r="C32" s="63">
        <f t="shared" si="0"/>
        <v>1000</v>
      </c>
      <c r="D32" s="63">
        <f t="shared" si="0"/>
        <v>1000</v>
      </c>
      <c r="E32" s="63">
        <f t="shared" si="0"/>
        <v>1000</v>
      </c>
    </row>
    <row r="33" spans="1:5" ht="47.25" customHeight="1" x14ac:dyDescent="0.2">
      <c r="A33" s="60" t="s">
        <v>182</v>
      </c>
      <c r="B33" s="137">
        <v>1.8210501021011002E+17</v>
      </c>
      <c r="C33" s="63">
        <v>1000</v>
      </c>
      <c r="D33" s="63">
        <v>1000</v>
      </c>
      <c r="E33" s="63">
        <v>1000</v>
      </c>
    </row>
    <row r="34" spans="1:5" ht="18" customHeight="1" x14ac:dyDescent="0.2">
      <c r="A34" s="60" t="s">
        <v>93</v>
      </c>
      <c r="B34" s="61" t="s">
        <v>94</v>
      </c>
      <c r="C34" s="63">
        <f t="shared" ref="C34:E35" si="1">C35</f>
        <v>32000</v>
      </c>
      <c r="D34" s="63">
        <f t="shared" si="1"/>
        <v>32000</v>
      </c>
      <c r="E34" s="63">
        <f t="shared" si="1"/>
        <v>32000</v>
      </c>
    </row>
    <row r="35" spans="1:5" ht="18.75" customHeight="1" x14ac:dyDescent="0.2">
      <c r="A35" s="60" t="s">
        <v>93</v>
      </c>
      <c r="B35" s="61" t="s">
        <v>95</v>
      </c>
      <c r="C35" s="63">
        <f t="shared" si="1"/>
        <v>32000</v>
      </c>
      <c r="D35" s="63">
        <f t="shared" si="1"/>
        <v>32000</v>
      </c>
      <c r="E35" s="63">
        <f t="shared" si="1"/>
        <v>32000</v>
      </c>
    </row>
    <row r="36" spans="1:5" ht="17.25" customHeight="1" x14ac:dyDescent="0.2">
      <c r="A36" s="60" t="s">
        <v>96</v>
      </c>
      <c r="B36" s="137">
        <v>1.8210503010011002E+17</v>
      </c>
      <c r="C36" s="63">
        <v>32000</v>
      </c>
      <c r="D36" s="63">
        <v>32000</v>
      </c>
      <c r="E36" s="64">
        <v>32000</v>
      </c>
    </row>
    <row r="37" spans="1:5" ht="14.25" customHeight="1" x14ac:dyDescent="0.2">
      <c r="A37" s="60" t="s">
        <v>97</v>
      </c>
      <c r="B37" s="61" t="s">
        <v>98</v>
      </c>
      <c r="C37" s="63">
        <f>C38+C41</f>
        <v>844000</v>
      </c>
      <c r="D37" s="63">
        <f>D38+D41</f>
        <v>883000</v>
      </c>
      <c r="E37" s="63">
        <f>E38+E41</f>
        <v>923000</v>
      </c>
    </row>
    <row r="38" spans="1:5" ht="18" customHeight="1" x14ac:dyDescent="0.2">
      <c r="A38" s="60" t="s">
        <v>99</v>
      </c>
      <c r="B38" s="61" t="s">
        <v>100</v>
      </c>
      <c r="C38" s="63">
        <f t="shared" ref="C38:E39" si="2">C39</f>
        <v>41000</v>
      </c>
      <c r="D38" s="63">
        <f t="shared" si="2"/>
        <v>41000</v>
      </c>
      <c r="E38" s="63">
        <f t="shared" si="2"/>
        <v>41000</v>
      </c>
    </row>
    <row r="39" spans="1:5" ht="48.75" customHeight="1" x14ac:dyDescent="0.2">
      <c r="A39" s="60" t="s">
        <v>101</v>
      </c>
      <c r="B39" s="61" t="s">
        <v>102</v>
      </c>
      <c r="C39" s="63">
        <f t="shared" si="2"/>
        <v>41000</v>
      </c>
      <c r="D39" s="63">
        <f t="shared" si="2"/>
        <v>41000</v>
      </c>
      <c r="E39" s="63">
        <f t="shared" si="2"/>
        <v>41000</v>
      </c>
    </row>
    <row r="40" spans="1:5" ht="47.25" customHeight="1" x14ac:dyDescent="0.2">
      <c r="A40" s="60" t="s">
        <v>103</v>
      </c>
      <c r="B40" s="136">
        <v>1.8210601030100998E+17</v>
      </c>
      <c r="C40" s="63">
        <v>41000</v>
      </c>
      <c r="D40" s="63">
        <v>41000</v>
      </c>
      <c r="E40" s="64">
        <v>41000</v>
      </c>
    </row>
    <row r="41" spans="1:5" ht="13.5" customHeight="1" x14ac:dyDescent="0.2">
      <c r="A41" s="60" t="s">
        <v>104</v>
      </c>
      <c r="B41" s="61" t="s">
        <v>105</v>
      </c>
      <c r="C41" s="63">
        <f t="shared" ref="C41:E42" si="3">C42</f>
        <v>803000</v>
      </c>
      <c r="D41" s="63">
        <f t="shared" si="3"/>
        <v>842000</v>
      </c>
      <c r="E41" s="63">
        <f t="shared" si="3"/>
        <v>882000</v>
      </c>
    </row>
    <row r="42" spans="1:5" ht="13.5" customHeight="1" x14ac:dyDescent="0.2">
      <c r="A42" s="60" t="s">
        <v>106</v>
      </c>
      <c r="B42" s="61" t="s">
        <v>107</v>
      </c>
      <c r="C42" s="63">
        <f t="shared" si="3"/>
        <v>803000</v>
      </c>
      <c r="D42" s="63">
        <f t="shared" si="3"/>
        <v>842000</v>
      </c>
      <c r="E42" s="63">
        <f t="shared" si="3"/>
        <v>882000</v>
      </c>
    </row>
    <row r="43" spans="1:5" ht="45" customHeight="1" x14ac:dyDescent="0.2">
      <c r="A43" s="60" t="s">
        <v>108</v>
      </c>
      <c r="B43" s="61" t="s">
        <v>109</v>
      </c>
      <c r="C43" s="63">
        <v>803000</v>
      </c>
      <c r="D43" s="63">
        <v>842000</v>
      </c>
      <c r="E43" s="63">
        <v>882000</v>
      </c>
    </row>
    <row r="44" spans="1:5" ht="29.25" customHeight="1" x14ac:dyDescent="0.2">
      <c r="A44" s="60" t="s">
        <v>252</v>
      </c>
      <c r="B44" s="135" t="s">
        <v>251</v>
      </c>
      <c r="C44" s="63">
        <f>C45</f>
        <v>600000</v>
      </c>
      <c r="D44" s="63">
        <v>0</v>
      </c>
      <c r="E44" s="63">
        <v>0</v>
      </c>
    </row>
    <row r="45" spans="1:5" ht="31.5" customHeight="1" x14ac:dyDescent="0.2">
      <c r="A45" s="60" t="s">
        <v>249</v>
      </c>
      <c r="B45" s="135" t="s">
        <v>250</v>
      </c>
      <c r="C45" s="63">
        <f>C46</f>
        <v>600000</v>
      </c>
      <c r="D45" s="63">
        <v>0</v>
      </c>
      <c r="E45" s="63">
        <v>0</v>
      </c>
    </row>
    <row r="46" spans="1:5" ht="42.75" customHeight="1" x14ac:dyDescent="0.2">
      <c r="A46" s="60" t="s">
        <v>247</v>
      </c>
      <c r="B46" s="135" t="s">
        <v>248</v>
      </c>
      <c r="C46" s="63">
        <f>C47</f>
        <v>600000</v>
      </c>
      <c r="D46" s="63">
        <v>0</v>
      </c>
      <c r="E46" s="63">
        <v>0</v>
      </c>
    </row>
    <row r="47" spans="1:5" ht="71.25" customHeight="1" x14ac:dyDescent="0.2">
      <c r="A47" s="60" t="s">
        <v>246</v>
      </c>
      <c r="B47" s="248">
        <v>1.24114060251E+17</v>
      </c>
      <c r="C47" s="63">
        <v>600000</v>
      </c>
      <c r="D47" s="63">
        <v>0</v>
      </c>
      <c r="E47" s="63">
        <v>0</v>
      </c>
    </row>
    <row r="48" spans="1:5" ht="33.75" customHeight="1" x14ac:dyDescent="0.2">
      <c r="A48" s="60" t="s">
        <v>110</v>
      </c>
      <c r="B48" s="61" t="s">
        <v>111</v>
      </c>
      <c r="C48" s="63">
        <f>C49+C54+C61+C64+C65</f>
        <v>4868217</v>
      </c>
      <c r="D48" s="63">
        <f>D49+D57+D59</f>
        <v>2549640</v>
      </c>
      <c r="E48" s="63">
        <f>E49+E57+E59</f>
        <v>2502155</v>
      </c>
    </row>
    <row r="49" spans="1:5" ht="23.25" customHeight="1" x14ac:dyDescent="0.2">
      <c r="A49" s="60" t="s">
        <v>112</v>
      </c>
      <c r="B49" s="61" t="s">
        <v>181</v>
      </c>
      <c r="C49" s="65">
        <f>C52+C50</f>
        <v>2780000</v>
      </c>
      <c r="D49" s="63">
        <f>D52</f>
        <v>2457000</v>
      </c>
      <c r="E49" s="63">
        <f>E52</f>
        <v>2407000</v>
      </c>
    </row>
    <row r="50" spans="1:5" ht="47.25" customHeight="1" x14ac:dyDescent="0.2">
      <c r="A50" s="60" t="s">
        <v>243</v>
      </c>
      <c r="B50" s="61" t="s">
        <v>245</v>
      </c>
      <c r="C50" s="65">
        <f t="shared" ref="C50:E52" si="4">C51</f>
        <v>150000</v>
      </c>
      <c r="D50" s="63">
        <f t="shared" si="4"/>
        <v>0</v>
      </c>
      <c r="E50" s="63">
        <f t="shared" si="4"/>
        <v>0</v>
      </c>
    </row>
    <row r="51" spans="1:5" ht="47.25" customHeight="1" x14ac:dyDescent="0.2">
      <c r="A51" s="60" t="s">
        <v>242</v>
      </c>
      <c r="B51" s="61" t="s">
        <v>244</v>
      </c>
      <c r="C51" s="65">
        <v>150000</v>
      </c>
      <c r="D51" s="63">
        <v>0</v>
      </c>
      <c r="E51" s="63">
        <v>0</v>
      </c>
    </row>
    <row r="52" spans="1:5" ht="47.25" customHeight="1" x14ac:dyDescent="0.2">
      <c r="A52" s="60" t="s">
        <v>240</v>
      </c>
      <c r="B52" s="61" t="s">
        <v>239</v>
      </c>
      <c r="C52" s="65">
        <f t="shared" si="4"/>
        <v>2630000</v>
      </c>
      <c r="D52" s="63">
        <f t="shared" si="4"/>
        <v>2457000</v>
      </c>
      <c r="E52" s="63">
        <f t="shared" si="4"/>
        <v>2407000</v>
      </c>
    </row>
    <row r="53" spans="1:5" ht="45" customHeight="1" x14ac:dyDescent="0.2">
      <c r="A53" s="60" t="s">
        <v>241</v>
      </c>
      <c r="B53" s="134">
        <v>1.24202160011E+17</v>
      </c>
      <c r="C53" s="65">
        <v>2630000</v>
      </c>
      <c r="D53" s="63">
        <v>2457000</v>
      </c>
      <c r="E53" s="64">
        <v>2407000</v>
      </c>
    </row>
    <row r="54" spans="1:5" ht="32.25" customHeight="1" x14ac:dyDescent="0.2">
      <c r="A54" s="60" t="s">
        <v>180</v>
      </c>
      <c r="B54" s="61" t="s">
        <v>229</v>
      </c>
      <c r="C54" s="63">
        <f>C55+C57</f>
        <v>1819000</v>
      </c>
      <c r="D54" s="63">
        <v>0</v>
      </c>
      <c r="E54" s="63">
        <v>0</v>
      </c>
    </row>
    <row r="55" spans="1:5" ht="62.25" customHeight="1" x14ac:dyDescent="0.2">
      <c r="A55" s="60" t="s">
        <v>222</v>
      </c>
      <c r="B55" s="61" t="s">
        <v>221</v>
      </c>
      <c r="C55" s="63">
        <f>C56</f>
        <v>900000</v>
      </c>
      <c r="D55" s="63">
        <v>0</v>
      </c>
      <c r="E55" s="63">
        <v>0</v>
      </c>
    </row>
    <row r="56" spans="1:5" ht="75" customHeight="1" x14ac:dyDescent="0.2">
      <c r="A56" s="60" t="s">
        <v>223</v>
      </c>
      <c r="B56" s="162" t="s">
        <v>220</v>
      </c>
      <c r="C56" s="63">
        <v>900000</v>
      </c>
      <c r="D56" s="63">
        <v>0</v>
      </c>
      <c r="E56" s="63">
        <v>0</v>
      </c>
    </row>
    <row r="57" spans="1:5" ht="41.25" customHeight="1" x14ac:dyDescent="0.2">
      <c r="A57" s="60" t="s">
        <v>180</v>
      </c>
      <c r="B57" s="61" t="s">
        <v>179</v>
      </c>
      <c r="C57" s="63">
        <f>C58</f>
        <v>919000</v>
      </c>
      <c r="D57" s="63">
        <v>0</v>
      </c>
      <c r="E57" s="63">
        <v>0</v>
      </c>
    </row>
    <row r="58" spans="1:5" ht="33" customHeight="1" x14ac:dyDescent="0.2">
      <c r="A58" s="60" t="s">
        <v>178</v>
      </c>
      <c r="B58" s="134">
        <v>1.24202299991E+17</v>
      </c>
      <c r="C58" s="63">
        <v>919000</v>
      </c>
      <c r="D58" s="63">
        <v>0</v>
      </c>
      <c r="E58" s="63">
        <v>0</v>
      </c>
    </row>
    <row r="59" spans="1:5" ht="30.75" customHeight="1" x14ac:dyDescent="0.2">
      <c r="A59" s="60" t="s">
        <v>113</v>
      </c>
      <c r="B59" s="134">
        <v>2.02300000000001E+16</v>
      </c>
      <c r="C59" s="63">
        <f t="shared" ref="C59:E60" si="5">C60</f>
        <v>99217</v>
      </c>
      <c r="D59" s="63">
        <f t="shared" si="5"/>
        <v>92640</v>
      </c>
      <c r="E59" s="63">
        <f t="shared" si="5"/>
        <v>95155</v>
      </c>
    </row>
    <row r="60" spans="1:5" ht="36" customHeight="1" x14ac:dyDescent="0.2">
      <c r="A60" s="60" t="s">
        <v>114</v>
      </c>
      <c r="B60" s="61" t="s">
        <v>177</v>
      </c>
      <c r="C60" s="63">
        <f t="shared" si="5"/>
        <v>99217</v>
      </c>
      <c r="D60" s="63">
        <f t="shared" si="5"/>
        <v>92640</v>
      </c>
      <c r="E60" s="63">
        <f t="shared" si="5"/>
        <v>95155</v>
      </c>
    </row>
    <row r="61" spans="1:5" ht="48.75" customHeight="1" x14ac:dyDescent="0.2">
      <c r="A61" s="60" t="s">
        <v>115</v>
      </c>
      <c r="B61" s="134">
        <v>1.24202351181E+17</v>
      </c>
      <c r="C61" s="63">
        <v>99217</v>
      </c>
      <c r="D61" s="63">
        <v>92640</v>
      </c>
      <c r="E61" s="64">
        <v>95155</v>
      </c>
    </row>
    <row r="62" spans="1:5" ht="33" customHeight="1" x14ac:dyDescent="0.2">
      <c r="A62" s="60" t="s">
        <v>215</v>
      </c>
      <c r="B62" s="134" t="s">
        <v>214</v>
      </c>
      <c r="C62" s="63">
        <f>C63</f>
        <v>100000</v>
      </c>
      <c r="D62" s="63">
        <v>0</v>
      </c>
      <c r="E62" s="63">
        <v>0</v>
      </c>
    </row>
    <row r="63" spans="1:5" ht="33" customHeight="1" x14ac:dyDescent="0.2">
      <c r="A63" s="60" t="s">
        <v>216</v>
      </c>
      <c r="B63" s="134" t="s">
        <v>213</v>
      </c>
      <c r="C63" s="63">
        <f>C64</f>
        <v>100000</v>
      </c>
      <c r="D63" s="63">
        <v>0</v>
      </c>
      <c r="E63" s="63">
        <v>0</v>
      </c>
    </row>
    <row r="64" spans="1:5" ht="33" customHeight="1" x14ac:dyDescent="0.2">
      <c r="A64" s="60" t="s">
        <v>212</v>
      </c>
      <c r="B64" s="134">
        <v>1.24204050991E+17</v>
      </c>
      <c r="C64" s="63">
        <v>100000</v>
      </c>
      <c r="D64" s="63">
        <v>0</v>
      </c>
      <c r="E64" s="63">
        <v>0</v>
      </c>
    </row>
    <row r="65" spans="1:5" ht="33" customHeight="1" x14ac:dyDescent="0.2">
      <c r="A65" s="60" t="s">
        <v>219</v>
      </c>
      <c r="B65" s="134" t="s">
        <v>218</v>
      </c>
      <c r="C65" s="63">
        <f>C66</f>
        <v>70000</v>
      </c>
      <c r="D65" s="63">
        <v>0</v>
      </c>
      <c r="E65" s="63">
        <v>0</v>
      </c>
    </row>
    <row r="66" spans="1:5" ht="33" customHeight="1" x14ac:dyDescent="0.2">
      <c r="A66" s="60" t="s">
        <v>175</v>
      </c>
      <c r="B66" s="134" t="s">
        <v>217</v>
      </c>
      <c r="C66" s="63">
        <f>C67</f>
        <v>70000</v>
      </c>
      <c r="D66" s="63">
        <v>0</v>
      </c>
      <c r="E66" s="63">
        <v>0</v>
      </c>
    </row>
    <row r="67" spans="1:5" ht="33" customHeight="1" x14ac:dyDescent="0.2">
      <c r="A67" s="60" t="s">
        <v>175</v>
      </c>
      <c r="B67" s="134">
        <v>1.24207050301E+17</v>
      </c>
      <c r="C67" s="63">
        <v>70000</v>
      </c>
      <c r="D67" s="63">
        <v>0</v>
      </c>
      <c r="E67" s="63">
        <v>0</v>
      </c>
    </row>
  </sheetData>
  <mergeCells count="1">
    <mergeCell ref="A6:E6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70" zoomScaleNormal="75" zoomScaleSheetLayoutView="70" workbookViewId="0">
      <selection activeCell="A4" sqref="A4:G5"/>
    </sheetView>
  </sheetViews>
  <sheetFormatPr defaultRowHeight="12.75" x14ac:dyDescent="0.2"/>
  <cols>
    <col min="1" max="1" width="11.140625" customWidth="1"/>
    <col min="2" max="2" width="72.140625" customWidth="1"/>
    <col min="3" max="3" width="19.5703125" customWidth="1"/>
    <col min="4" max="4" width="16" hidden="1" customWidth="1"/>
    <col min="5" max="5" width="15.85546875" hidden="1" customWidth="1"/>
    <col min="6" max="6" width="16.28515625" customWidth="1"/>
    <col min="7" max="7" width="22.7109375" customWidth="1"/>
  </cols>
  <sheetData>
    <row r="1" spans="1:7" ht="18.75" x14ac:dyDescent="0.3">
      <c r="B1" s="1" t="s">
        <v>23</v>
      </c>
      <c r="C1" s="1" t="s">
        <v>236</v>
      </c>
      <c r="D1" s="1"/>
      <c r="E1" s="1"/>
    </row>
    <row r="2" spans="1:7" ht="18.75" x14ac:dyDescent="0.3">
      <c r="B2" s="1" t="s">
        <v>24</v>
      </c>
      <c r="C2" s="1" t="s">
        <v>255</v>
      </c>
      <c r="D2" s="1"/>
      <c r="E2" s="1"/>
    </row>
    <row r="3" spans="1:7" ht="18.75" x14ac:dyDescent="0.3">
      <c r="B3" s="1"/>
      <c r="C3" s="1" t="s">
        <v>67</v>
      </c>
      <c r="D3" s="1"/>
      <c r="E3" s="1"/>
    </row>
    <row r="4" spans="1:7" ht="43.5" customHeight="1" x14ac:dyDescent="0.2">
      <c r="A4" s="255" t="s">
        <v>194</v>
      </c>
      <c r="B4" s="256"/>
      <c r="C4" s="256"/>
      <c r="D4" s="256"/>
      <c r="E4" s="256"/>
      <c r="F4" s="253"/>
      <c r="G4" s="253"/>
    </row>
    <row r="5" spans="1:7" ht="37.5" customHeight="1" x14ac:dyDescent="0.2">
      <c r="A5" s="257"/>
      <c r="B5" s="257"/>
      <c r="C5" s="257"/>
      <c r="D5" s="257"/>
      <c r="E5" s="257"/>
      <c r="F5" s="258"/>
      <c r="G5" s="258"/>
    </row>
    <row r="6" spans="1:7" ht="18.75" x14ac:dyDescent="0.3">
      <c r="A6" s="11" t="s">
        <v>62</v>
      </c>
      <c r="B6" s="12" t="s">
        <v>63</v>
      </c>
      <c r="C6" s="3">
        <v>2020</v>
      </c>
      <c r="D6" s="3" t="s">
        <v>65</v>
      </c>
      <c r="E6" s="3" t="s">
        <v>66</v>
      </c>
      <c r="F6" s="40">
        <v>2021</v>
      </c>
      <c r="G6" s="41">
        <v>2022</v>
      </c>
    </row>
    <row r="7" spans="1:7" ht="18.75" x14ac:dyDescent="0.3">
      <c r="A7" s="13" t="s">
        <v>25</v>
      </c>
      <c r="B7" s="14" t="s">
        <v>26</v>
      </c>
      <c r="C7" s="154">
        <f>C8+C9+C10+C15+C14</f>
        <v>1890506.87</v>
      </c>
      <c r="D7" s="34" t="e">
        <f>D8+#REF!+D9+D10+#REF!</f>
        <v>#REF!</v>
      </c>
      <c r="E7" s="34" t="e">
        <f>E8+#REF!+E9+E10+#REF!</f>
        <v>#REF!</v>
      </c>
      <c r="F7" s="15">
        <f>F8+F9+F10+F15</f>
        <v>1811710</v>
      </c>
      <c r="G7" s="15">
        <f>G8+G9+G15+G10</f>
        <v>1811710</v>
      </c>
    </row>
    <row r="8" spans="1:7" ht="37.5" x14ac:dyDescent="0.3">
      <c r="A8" s="16" t="s">
        <v>27</v>
      </c>
      <c r="B8" s="17" t="s">
        <v>28</v>
      </c>
      <c r="C8" s="155">
        <v>497000</v>
      </c>
      <c r="D8" s="18"/>
      <c r="E8" s="18"/>
      <c r="F8" s="42">
        <v>497000</v>
      </c>
      <c r="G8" s="43">
        <v>497000</v>
      </c>
    </row>
    <row r="9" spans="1:7" ht="75" x14ac:dyDescent="0.3">
      <c r="A9" s="16" t="s">
        <v>29</v>
      </c>
      <c r="B9" s="17" t="s">
        <v>30</v>
      </c>
      <c r="C9" s="155">
        <f>'Приложение 5'!Q18</f>
        <v>1324626.8700000001</v>
      </c>
      <c r="D9" s="18"/>
      <c r="E9" s="18"/>
      <c r="F9" s="18">
        <v>1297408</v>
      </c>
      <c r="G9" s="43">
        <v>1297408</v>
      </c>
    </row>
    <row r="10" spans="1:7" ht="64.5" customHeight="1" x14ac:dyDescent="0.3">
      <c r="A10" s="16" t="s">
        <v>171</v>
      </c>
      <c r="B10" s="17" t="s">
        <v>203</v>
      </c>
      <c r="C10" s="155">
        <v>16621</v>
      </c>
      <c r="D10" s="35"/>
      <c r="E10" s="35"/>
      <c r="F10" s="44">
        <v>16621</v>
      </c>
      <c r="G10" s="45">
        <v>16621</v>
      </c>
    </row>
    <row r="11" spans="1:7" ht="18.75" hidden="1" x14ac:dyDescent="0.3">
      <c r="A11" s="16" t="s">
        <v>56</v>
      </c>
      <c r="B11" s="19" t="s">
        <v>31</v>
      </c>
      <c r="C11" s="155"/>
      <c r="D11" s="18"/>
      <c r="E11" s="18"/>
      <c r="F11" s="44"/>
      <c r="G11" s="45"/>
    </row>
    <row r="12" spans="1:7" ht="18.75" hidden="1" x14ac:dyDescent="0.3">
      <c r="A12" s="13" t="s">
        <v>32</v>
      </c>
      <c r="B12" s="14" t="s">
        <v>33</v>
      </c>
      <c r="C12" s="156"/>
      <c r="D12" s="15"/>
      <c r="E12" s="15"/>
      <c r="F12" s="44"/>
      <c r="G12" s="45"/>
    </row>
    <row r="13" spans="1:7" ht="18.75" hidden="1" x14ac:dyDescent="0.3">
      <c r="A13" s="16" t="s">
        <v>34</v>
      </c>
      <c r="B13" s="19" t="s">
        <v>35</v>
      </c>
      <c r="C13" s="155"/>
      <c r="D13" s="36"/>
      <c r="E13" s="36"/>
      <c r="F13" s="44"/>
      <c r="G13" s="45"/>
    </row>
    <row r="14" spans="1:7" ht="45" customHeight="1" x14ac:dyDescent="0.3">
      <c r="A14" s="16" t="s">
        <v>211</v>
      </c>
      <c r="B14" s="17" t="s">
        <v>210</v>
      </c>
      <c r="C14" s="155">
        <f>'Приложение 5'!Q37</f>
        <v>51590</v>
      </c>
      <c r="D14" s="35"/>
      <c r="E14" s="35"/>
      <c r="F14" s="42">
        <v>0</v>
      </c>
      <c r="G14" s="42">
        <v>0</v>
      </c>
    </row>
    <row r="15" spans="1:7" ht="18.75" x14ac:dyDescent="0.3">
      <c r="A15" s="16" t="s">
        <v>56</v>
      </c>
      <c r="B15" s="17" t="s">
        <v>31</v>
      </c>
      <c r="C15" s="155">
        <f>'Приложение 5'!Q41</f>
        <v>669</v>
      </c>
      <c r="D15" s="35"/>
      <c r="E15" s="35"/>
      <c r="F15" s="42">
        <v>681</v>
      </c>
      <c r="G15" s="42">
        <v>681</v>
      </c>
    </row>
    <row r="16" spans="1:7" s="33" customFormat="1" ht="18.75" x14ac:dyDescent="0.3">
      <c r="A16" s="32" t="s">
        <v>32</v>
      </c>
      <c r="B16" s="23" t="s">
        <v>33</v>
      </c>
      <c r="C16" s="156">
        <f>C17</f>
        <v>99217</v>
      </c>
      <c r="D16" s="34">
        <f>D17</f>
        <v>0</v>
      </c>
      <c r="E16" s="34">
        <f>E17</f>
        <v>0</v>
      </c>
      <c r="F16" s="40">
        <f>F17</f>
        <v>92640</v>
      </c>
      <c r="G16" s="41">
        <f>G17</f>
        <v>95155</v>
      </c>
    </row>
    <row r="17" spans="1:7" s="30" customFormat="1" ht="18.75" x14ac:dyDescent="0.3">
      <c r="A17" s="16" t="s">
        <v>34</v>
      </c>
      <c r="B17" s="31" t="s">
        <v>35</v>
      </c>
      <c r="C17" s="155">
        <f>'Приложение 5'!Q46</f>
        <v>99217</v>
      </c>
      <c r="D17" s="18"/>
      <c r="E17" s="18"/>
      <c r="F17" s="42">
        <v>92640</v>
      </c>
      <c r="G17" s="43">
        <v>95155</v>
      </c>
    </row>
    <row r="18" spans="1:7" ht="37.5" x14ac:dyDescent="0.3">
      <c r="A18" s="13" t="s">
        <v>36</v>
      </c>
      <c r="B18" s="20" t="s">
        <v>37</v>
      </c>
      <c r="C18" s="157">
        <f>C19+C20</f>
        <v>140400</v>
      </c>
      <c r="D18" s="21" t="e">
        <f>#REF!+D19</f>
        <v>#REF!</v>
      </c>
      <c r="E18" s="21" t="e">
        <f>#REF!+E19</f>
        <v>#REF!</v>
      </c>
      <c r="F18" s="40">
        <f>F19+F20</f>
        <v>55000</v>
      </c>
      <c r="G18" s="41">
        <f>G19+G20</f>
        <v>55000</v>
      </c>
    </row>
    <row r="19" spans="1:7" ht="18.75" x14ac:dyDescent="0.3">
      <c r="A19" s="16" t="s">
        <v>38</v>
      </c>
      <c r="B19" s="19" t="s">
        <v>39</v>
      </c>
      <c r="C19" s="158">
        <f>'Приложение 5'!Q57</f>
        <v>138400</v>
      </c>
      <c r="D19" s="22"/>
      <c r="E19" s="22"/>
      <c r="F19" s="42">
        <v>45000</v>
      </c>
      <c r="G19" s="43">
        <v>45000</v>
      </c>
    </row>
    <row r="20" spans="1:7" ht="37.5" x14ac:dyDescent="0.3">
      <c r="A20" s="16" t="s">
        <v>205</v>
      </c>
      <c r="B20" s="19" t="s">
        <v>201</v>
      </c>
      <c r="C20" s="158">
        <v>2000</v>
      </c>
      <c r="D20" s="22"/>
      <c r="E20" s="22"/>
      <c r="F20" s="42">
        <v>10000</v>
      </c>
      <c r="G20" s="43">
        <v>10000</v>
      </c>
    </row>
    <row r="21" spans="1:7" ht="18.75" x14ac:dyDescent="0.3">
      <c r="A21" s="13" t="s">
        <v>59</v>
      </c>
      <c r="B21" s="14" t="s">
        <v>57</v>
      </c>
      <c r="C21" s="157">
        <f>C22+C23</f>
        <v>3787461.23</v>
      </c>
      <c r="D21" s="21">
        <f>D22+D23</f>
        <v>0</v>
      </c>
      <c r="E21" s="21">
        <f>E22+E23</f>
        <v>0</v>
      </c>
      <c r="F21" s="40">
        <f>F22</f>
        <v>572000</v>
      </c>
      <c r="G21" s="41">
        <f>G22</f>
        <v>597000</v>
      </c>
    </row>
    <row r="22" spans="1:7" s="29" customFormat="1" ht="18.75" x14ac:dyDescent="0.3">
      <c r="A22" s="27" t="s">
        <v>61</v>
      </c>
      <c r="B22" s="28" t="s">
        <v>68</v>
      </c>
      <c r="C22" s="159">
        <f>'Приложение 5'!Q68</f>
        <v>3787461.23</v>
      </c>
      <c r="D22" s="38"/>
      <c r="E22" s="38"/>
      <c r="F22" s="42">
        <v>572000</v>
      </c>
      <c r="G22" s="43">
        <v>597000</v>
      </c>
    </row>
    <row r="23" spans="1:7" ht="18.75" x14ac:dyDescent="0.3">
      <c r="A23" s="27" t="s">
        <v>60</v>
      </c>
      <c r="B23" s="28" t="s">
        <v>58</v>
      </c>
      <c r="C23" s="158"/>
      <c r="D23" s="22"/>
      <c r="E23" s="22"/>
      <c r="F23" s="42"/>
      <c r="G23" s="43"/>
    </row>
    <row r="24" spans="1:7" ht="18.75" x14ac:dyDescent="0.3">
      <c r="A24" s="13" t="s">
        <v>40</v>
      </c>
      <c r="B24" s="14" t="s">
        <v>41</v>
      </c>
      <c r="C24" s="157">
        <f>C25</f>
        <v>769327.22</v>
      </c>
      <c r="D24" s="21">
        <f>D25</f>
        <v>0</v>
      </c>
      <c r="E24" s="21">
        <f>E25</f>
        <v>0</v>
      </c>
      <c r="F24" s="40">
        <f>F25</f>
        <v>278990</v>
      </c>
      <c r="G24" s="41">
        <f>G25</f>
        <v>274990</v>
      </c>
    </row>
    <row r="25" spans="1:7" ht="18.75" x14ac:dyDescent="0.3">
      <c r="A25" s="27" t="s">
        <v>42</v>
      </c>
      <c r="B25" s="28" t="s">
        <v>43</v>
      </c>
      <c r="C25" s="160">
        <f>'Приложение 5'!Q81</f>
        <v>769327.22</v>
      </c>
      <c r="D25" s="39"/>
      <c r="E25" s="39"/>
      <c r="F25" s="44">
        <v>278990</v>
      </c>
      <c r="G25" s="45">
        <v>274990</v>
      </c>
    </row>
    <row r="26" spans="1:7" ht="18.75" x14ac:dyDescent="0.3">
      <c r="A26" s="13" t="s">
        <v>44</v>
      </c>
      <c r="B26" s="23" t="s">
        <v>172</v>
      </c>
      <c r="C26" s="157">
        <f>C27</f>
        <v>1836248.24</v>
      </c>
      <c r="D26" s="21">
        <f>D27</f>
        <v>0</v>
      </c>
      <c r="E26" s="21">
        <f>E27</f>
        <v>0</v>
      </c>
      <c r="F26" s="40">
        <f>F27</f>
        <v>1486300</v>
      </c>
      <c r="G26" s="40">
        <f>G27</f>
        <v>1486300</v>
      </c>
    </row>
    <row r="27" spans="1:7" ht="18.75" x14ac:dyDescent="0.3">
      <c r="A27" s="16" t="s">
        <v>45</v>
      </c>
      <c r="B27" s="19" t="s">
        <v>173</v>
      </c>
      <c r="C27" s="158">
        <f>'Приложение 5'!Q88</f>
        <v>1836248.24</v>
      </c>
      <c r="D27" s="22"/>
      <c r="E27" s="22"/>
      <c r="F27" s="42">
        <v>1486300</v>
      </c>
      <c r="G27" s="43">
        <v>1486300</v>
      </c>
    </row>
    <row r="28" spans="1:7" ht="18.75" x14ac:dyDescent="0.3">
      <c r="A28" s="13" t="s">
        <v>51</v>
      </c>
      <c r="B28" s="14" t="s">
        <v>52</v>
      </c>
      <c r="C28" s="157">
        <f>C29</f>
        <v>0</v>
      </c>
      <c r="D28" s="21">
        <f>D29</f>
        <v>0</v>
      </c>
      <c r="E28" s="21">
        <f>E29</f>
        <v>0</v>
      </c>
      <c r="F28" s="40">
        <v>0</v>
      </c>
      <c r="G28" s="41">
        <v>0</v>
      </c>
    </row>
    <row r="29" spans="1:7" ht="18.75" x14ac:dyDescent="0.3">
      <c r="A29" s="16" t="s">
        <v>53</v>
      </c>
      <c r="B29" s="19" t="s">
        <v>54</v>
      </c>
      <c r="C29" s="159">
        <v>0</v>
      </c>
      <c r="D29" s="38"/>
      <c r="E29" s="38"/>
      <c r="F29" s="44">
        <v>0</v>
      </c>
      <c r="G29" s="45">
        <v>0</v>
      </c>
    </row>
    <row r="30" spans="1:7" ht="18.75" x14ac:dyDescent="0.3">
      <c r="A30" s="13" t="s">
        <v>47</v>
      </c>
      <c r="B30" s="24" t="s">
        <v>48</v>
      </c>
      <c r="C30" s="157">
        <f>C31</f>
        <v>0</v>
      </c>
      <c r="D30" s="21">
        <f>D31</f>
        <v>0</v>
      </c>
      <c r="E30" s="21">
        <f>E31</f>
        <v>0</v>
      </c>
      <c r="F30" s="40">
        <v>0</v>
      </c>
      <c r="G30" s="41">
        <v>0</v>
      </c>
    </row>
    <row r="31" spans="1:7" ht="18.75" x14ac:dyDescent="0.3">
      <c r="A31" s="16" t="s">
        <v>49</v>
      </c>
      <c r="B31" s="25" t="s">
        <v>50</v>
      </c>
      <c r="C31" s="158"/>
      <c r="D31" s="22"/>
      <c r="E31" s="22"/>
      <c r="F31" s="42"/>
      <c r="G31" s="43"/>
    </row>
    <row r="32" spans="1:7" ht="18.75" x14ac:dyDescent="0.3">
      <c r="A32" s="26"/>
      <c r="B32" s="23" t="s">
        <v>55</v>
      </c>
      <c r="C32" s="161">
        <f>C7+C16+C18+C21+C26+C24</f>
        <v>8523160.5600000005</v>
      </c>
      <c r="D32" s="37" t="e">
        <f>D7+D13+D19+D24+#REF!+D26+D30+D28+D21+#REF!</f>
        <v>#REF!</v>
      </c>
      <c r="E32" s="37" t="e">
        <f>E7+E13+E19+E24+#REF!+E26+E30+E28+E21+#REF!</f>
        <v>#REF!</v>
      </c>
      <c r="F32" s="34">
        <f>F7+F16+F18+F21+F24+F26</f>
        <v>4296640</v>
      </c>
      <c r="G32" s="46">
        <f>G7+G16+G18+G21+G24+G26</f>
        <v>4320155</v>
      </c>
    </row>
  </sheetData>
  <mergeCells count="1">
    <mergeCell ref="A4:G5"/>
  </mergeCells>
  <phoneticPr fontId="9" type="noConversion"/>
  <pageMargins left="0.59055118110236227" right="0" top="0.59055118110236227" bottom="0.19685039370078741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view="pageBreakPreview" topLeftCell="K1" zoomScale="90" zoomScaleNormal="100" zoomScaleSheetLayoutView="90" workbookViewId="0">
      <selection activeCell="L30" sqref="L30"/>
    </sheetView>
  </sheetViews>
  <sheetFormatPr defaultRowHeight="15.75" x14ac:dyDescent="0.25"/>
  <cols>
    <col min="1" max="1" width="10" style="69" hidden="1" customWidth="1"/>
    <col min="2" max="3" width="10.28515625" style="69" hidden="1" customWidth="1"/>
    <col min="4" max="4" width="5.5703125" style="69" hidden="1" customWidth="1"/>
    <col min="5" max="10" width="10.28515625" style="69" hidden="1" customWidth="1"/>
    <col min="11" max="11" width="83.5703125" style="69" customWidth="1"/>
    <col min="12" max="12" width="5.28515625" style="69" customWidth="1"/>
    <col min="13" max="13" width="5.85546875" style="69" customWidth="1"/>
    <col min="14" max="14" width="6.42578125" style="69" customWidth="1"/>
    <col min="15" max="15" width="4.7109375" style="69" customWidth="1"/>
    <col min="16" max="16" width="4.85546875" style="69" customWidth="1"/>
    <col min="17" max="17" width="10.28515625" style="69" hidden="1" customWidth="1"/>
    <col min="18" max="18" width="9.140625" style="69"/>
    <col min="19" max="19" width="4.140625" style="69" customWidth="1"/>
    <col min="20" max="20" width="8.85546875" style="69" customWidth="1"/>
    <col min="21" max="21" width="2" style="69" customWidth="1"/>
    <col min="22" max="22" width="12.140625" style="69" customWidth="1"/>
    <col min="23" max="16384" width="9.140625" style="69"/>
  </cols>
  <sheetData>
    <row r="1" spans="1:22" ht="15.75" customHeight="1" x14ac:dyDescent="0.25">
      <c r="A1" s="67"/>
      <c r="B1" s="67"/>
      <c r="C1" s="277"/>
      <c r="D1" s="277"/>
      <c r="E1" s="277"/>
      <c r="F1" s="277"/>
      <c r="G1" s="67"/>
      <c r="H1" s="277"/>
      <c r="I1" s="277"/>
      <c r="J1" s="277"/>
      <c r="K1" s="277"/>
      <c r="L1" s="67"/>
      <c r="M1" s="67"/>
      <c r="N1" s="67"/>
      <c r="O1" s="277"/>
      <c r="P1" s="277"/>
      <c r="Q1" s="276" t="s">
        <v>237</v>
      </c>
      <c r="R1" s="276"/>
      <c r="S1" s="276"/>
      <c r="T1" s="276"/>
      <c r="U1" s="276"/>
      <c r="V1" s="276"/>
    </row>
    <row r="2" spans="1:22" ht="11.25" customHeight="1" x14ac:dyDescent="0.25">
      <c r="A2" s="67"/>
      <c r="B2" s="67"/>
      <c r="C2" s="277"/>
      <c r="D2" s="277"/>
      <c r="E2" s="277"/>
      <c r="F2" s="277"/>
      <c r="G2" s="67"/>
      <c r="H2" s="277"/>
      <c r="I2" s="277"/>
      <c r="J2" s="277"/>
      <c r="K2" s="277"/>
      <c r="L2" s="67"/>
      <c r="M2" s="67"/>
      <c r="N2" s="67"/>
      <c r="O2" s="277"/>
      <c r="P2" s="277"/>
      <c r="Q2" s="276" t="s">
        <v>121</v>
      </c>
      <c r="R2" s="276"/>
      <c r="S2" s="276"/>
      <c r="T2" s="276"/>
      <c r="U2" s="276"/>
      <c r="V2" s="276"/>
    </row>
    <row r="3" spans="1:22" ht="13.5" customHeight="1" x14ac:dyDescent="0.25">
      <c r="A3" s="67"/>
      <c r="B3" s="67"/>
      <c r="C3" s="277"/>
      <c r="D3" s="277"/>
      <c r="E3" s="277"/>
      <c r="F3" s="277"/>
      <c r="G3" s="67"/>
      <c r="H3" s="277"/>
      <c r="I3" s="277"/>
      <c r="J3" s="277"/>
      <c r="K3" s="277"/>
      <c r="L3" s="67"/>
      <c r="M3" s="67"/>
      <c r="N3" s="67"/>
      <c r="O3" s="277"/>
      <c r="P3" s="277"/>
      <c r="Q3" s="276" t="s">
        <v>70</v>
      </c>
      <c r="R3" s="276"/>
      <c r="S3" s="276"/>
      <c r="T3" s="276"/>
      <c r="U3" s="276"/>
      <c r="V3" s="276"/>
    </row>
    <row r="4" spans="1:22" ht="12" customHeight="1" x14ac:dyDescent="0.25">
      <c r="A4" s="67"/>
      <c r="B4" s="67"/>
      <c r="C4" s="277"/>
      <c r="D4" s="277"/>
      <c r="E4" s="277"/>
      <c r="F4" s="277"/>
      <c r="G4" s="67"/>
      <c r="H4" s="277"/>
      <c r="I4" s="277"/>
      <c r="J4" s="277"/>
      <c r="K4" s="277"/>
      <c r="L4" s="67"/>
      <c r="M4" s="67"/>
      <c r="N4" s="67"/>
      <c r="O4" s="277"/>
      <c r="P4" s="277"/>
      <c r="Q4" s="276" t="s">
        <v>256</v>
      </c>
      <c r="R4" s="276"/>
      <c r="S4" s="276"/>
      <c r="T4" s="276"/>
      <c r="U4" s="276"/>
      <c r="V4" s="276"/>
    </row>
    <row r="5" spans="1:22" hidden="1" x14ac:dyDescent="0.25">
      <c r="A5" s="67"/>
      <c r="B5" s="67"/>
      <c r="C5" s="277"/>
      <c r="D5" s="277"/>
      <c r="E5" s="277"/>
      <c r="F5" s="277"/>
      <c r="G5" s="67"/>
      <c r="H5" s="277"/>
      <c r="I5" s="277"/>
      <c r="J5" s="277"/>
      <c r="K5" s="277"/>
      <c r="L5" s="67"/>
      <c r="M5" s="67"/>
      <c r="N5" s="67"/>
      <c r="O5" s="277"/>
      <c r="P5" s="277"/>
      <c r="Q5" s="277"/>
      <c r="R5" s="277"/>
      <c r="S5" s="277"/>
      <c r="T5" s="277"/>
      <c r="U5" s="277"/>
      <c r="V5" s="277"/>
    </row>
    <row r="6" spans="1:22" ht="38.25" customHeight="1" x14ac:dyDescent="0.25">
      <c r="A6" s="278" t="s">
        <v>196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</row>
    <row r="7" spans="1:22" ht="10.5" customHeight="1" thickBot="1" x14ac:dyDescent="0.3">
      <c r="A7" s="70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80"/>
      <c r="R7" s="281"/>
      <c r="S7" s="281"/>
      <c r="T7" s="282"/>
      <c r="U7" s="282"/>
      <c r="V7" s="71" t="s">
        <v>0</v>
      </c>
    </row>
    <row r="8" spans="1:22" ht="18.75" customHeight="1" thickTop="1" thickBot="1" x14ac:dyDescent="0.3">
      <c r="A8" s="72"/>
      <c r="B8" s="283" t="s">
        <v>71</v>
      </c>
      <c r="C8" s="284"/>
      <c r="D8" s="284"/>
      <c r="E8" s="284"/>
      <c r="F8" s="284"/>
      <c r="G8" s="284"/>
      <c r="H8" s="284"/>
      <c r="I8" s="284"/>
      <c r="J8" s="284"/>
      <c r="K8" s="285"/>
      <c r="L8" s="73" t="s">
        <v>122</v>
      </c>
      <c r="M8" s="73" t="s">
        <v>123</v>
      </c>
      <c r="N8" s="286" t="s">
        <v>124</v>
      </c>
      <c r="O8" s="287"/>
      <c r="P8" s="286" t="s">
        <v>125</v>
      </c>
      <c r="Q8" s="287"/>
      <c r="R8" s="283">
        <v>2020</v>
      </c>
      <c r="S8" s="288"/>
      <c r="T8" s="289">
        <v>2021</v>
      </c>
      <c r="U8" s="288"/>
      <c r="V8" s="74">
        <v>2022</v>
      </c>
    </row>
    <row r="9" spans="1:22" ht="14.25" customHeight="1" thickTop="1" x14ac:dyDescent="0.25">
      <c r="A9" s="290"/>
      <c r="B9" s="291" t="s">
        <v>126</v>
      </c>
      <c r="C9" s="292"/>
      <c r="D9" s="292"/>
      <c r="E9" s="292"/>
      <c r="F9" s="292"/>
      <c r="G9" s="292"/>
      <c r="H9" s="292"/>
      <c r="I9" s="292"/>
      <c r="J9" s="292"/>
      <c r="K9" s="293"/>
      <c r="L9" s="297">
        <v>1</v>
      </c>
      <c r="M9" s="297">
        <v>0</v>
      </c>
      <c r="N9" s="299">
        <v>0</v>
      </c>
      <c r="O9" s="300"/>
      <c r="P9" s="303">
        <v>0</v>
      </c>
      <c r="Q9" s="304"/>
      <c r="R9" s="307">
        <f>R11+R17+R30+R39+R35</f>
        <v>1890506.87</v>
      </c>
      <c r="S9" s="308"/>
      <c r="T9" s="307">
        <f>T11+T17+T39+T30</f>
        <v>1811710</v>
      </c>
      <c r="U9" s="308"/>
      <c r="V9" s="311">
        <f>V11+V17+V39+V30</f>
        <v>1811710</v>
      </c>
    </row>
    <row r="10" spans="1:22" ht="4.5" customHeight="1" thickBot="1" x14ac:dyDescent="0.3">
      <c r="A10" s="290"/>
      <c r="B10" s="294"/>
      <c r="C10" s="295"/>
      <c r="D10" s="295"/>
      <c r="E10" s="295"/>
      <c r="F10" s="295"/>
      <c r="G10" s="295"/>
      <c r="H10" s="295"/>
      <c r="I10" s="295"/>
      <c r="J10" s="295"/>
      <c r="K10" s="296"/>
      <c r="L10" s="298"/>
      <c r="M10" s="298"/>
      <c r="N10" s="301"/>
      <c r="O10" s="302"/>
      <c r="P10" s="305"/>
      <c r="Q10" s="306"/>
      <c r="R10" s="309"/>
      <c r="S10" s="310"/>
      <c r="T10" s="309"/>
      <c r="U10" s="310"/>
      <c r="V10" s="312"/>
    </row>
    <row r="11" spans="1:22" ht="24.75" customHeight="1" x14ac:dyDescent="0.25">
      <c r="A11" s="290"/>
      <c r="B11" s="313"/>
      <c r="C11" s="315" t="s">
        <v>127</v>
      </c>
      <c r="D11" s="316"/>
      <c r="E11" s="316"/>
      <c r="F11" s="316"/>
      <c r="G11" s="316"/>
      <c r="H11" s="316"/>
      <c r="I11" s="316"/>
      <c r="J11" s="316"/>
      <c r="K11" s="317"/>
      <c r="L11" s="319">
        <v>1</v>
      </c>
      <c r="M11" s="319">
        <v>2</v>
      </c>
      <c r="N11" s="320">
        <v>0</v>
      </c>
      <c r="O11" s="321"/>
      <c r="P11" s="333">
        <v>0</v>
      </c>
      <c r="Q11" s="334"/>
      <c r="R11" s="322">
        <v>497000</v>
      </c>
      <c r="S11" s="323"/>
      <c r="T11" s="322">
        <v>497000</v>
      </c>
      <c r="U11" s="323"/>
      <c r="V11" s="324">
        <v>497000</v>
      </c>
    </row>
    <row r="12" spans="1:22" ht="3.75" customHeight="1" thickBot="1" x14ac:dyDescent="0.3">
      <c r="A12" s="290"/>
      <c r="B12" s="314"/>
      <c r="C12" s="318"/>
      <c r="D12" s="295"/>
      <c r="E12" s="295"/>
      <c r="F12" s="295"/>
      <c r="G12" s="295"/>
      <c r="H12" s="295"/>
      <c r="I12" s="295"/>
      <c r="J12" s="295"/>
      <c r="K12" s="296"/>
      <c r="L12" s="298"/>
      <c r="M12" s="298"/>
      <c r="N12" s="301"/>
      <c r="O12" s="302"/>
      <c r="P12" s="305"/>
      <c r="Q12" s="306"/>
      <c r="R12" s="309"/>
      <c r="S12" s="310"/>
      <c r="T12" s="309"/>
      <c r="U12" s="310"/>
      <c r="V12" s="312"/>
    </row>
    <row r="13" spans="1:22" ht="27" customHeight="1" thickBot="1" x14ac:dyDescent="0.3">
      <c r="A13" s="75"/>
      <c r="B13" s="79"/>
      <c r="C13" s="325"/>
      <c r="D13" s="326"/>
      <c r="E13" s="327" t="s">
        <v>202</v>
      </c>
      <c r="F13" s="328"/>
      <c r="G13" s="328"/>
      <c r="H13" s="328"/>
      <c r="I13" s="328"/>
      <c r="J13" s="328"/>
      <c r="K13" s="329"/>
      <c r="L13" s="85">
        <v>1</v>
      </c>
      <c r="M13" s="85">
        <v>2</v>
      </c>
      <c r="N13" s="265">
        <v>5500000000</v>
      </c>
      <c r="O13" s="330"/>
      <c r="P13" s="331">
        <v>0</v>
      </c>
      <c r="Q13" s="332"/>
      <c r="R13" s="267">
        <v>497000</v>
      </c>
      <c r="S13" s="273"/>
      <c r="T13" s="267">
        <v>497000</v>
      </c>
      <c r="U13" s="273"/>
      <c r="V13" s="88">
        <v>497000</v>
      </c>
    </row>
    <row r="14" spans="1:22" ht="27.75" customHeight="1" thickBot="1" x14ac:dyDescent="0.3">
      <c r="A14" s="75"/>
      <c r="B14" s="79"/>
      <c r="C14" s="325"/>
      <c r="D14" s="326"/>
      <c r="E14" s="342"/>
      <c r="F14" s="343"/>
      <c r="G14" s="327" t="s">
        <v>231</v>
      </c>
      <c r="H14" s="328"/>
      <c r="I14" s="328"/>
      <c r="J14" s="328"/>
      <c r="K14" s="329"/>
      <c r="L14" s="85">
        <v>1</v>
      </c>
      <c r="M14" s="85">
        <v>2</v>
      </c>
      <c r="N14" s="265">
        <v>5510000000</v>
      </c>
      <c r="O14" s="330"/>
      <c r="P14" s="331">
        <v>0</v>
      </c>
      <c r="Q14" s="332"/>
      <c r="R14" s="267">
        <v>497000</v>
      </c>
      <c r="S14" s="273"/>
      <c r="T14" s="267">
        <v>497000</v>
      </c>
      <c r="U14" s="273"/>
      <c r="V14" s="88">
        <v>497000</v>
      </c>
    </row>
    <row r="15" spans="1:22" ht="16.5" customHeight="1" thickBot="1" x14ac:dyDescent="0.3">
      <c r="A15" s="75"/>
      <c r="B15" s="76"/>
      <c r="C15" s="335"/>
      <c r="D15" s="336"/>
      <c r="E15" s="337"/>
      <c r="F15" s="338"/>
      <c r="G15" s="93"/>
      <c r="H15" s="339" t="s">
        <v>128</v>
      </c>
      <c r="I15" s="340"/>
      <c r="J15" s="340"/>
      <c r="K15" s="341"/>
      <c r="L15" s="97">
        <v>1</v>
      </c>
      <c r="M15" s="97">
        <v>2</v>
      </c>
      <c r="N15" s="265">
        <v>5510010010</v>
      </c>
      <c r="O15" s="330"/>
      <c r="P15" s="331">
        <v>0</v>
      </c>
      <c r="Q15" s="332"/>
      <c r="R15" s="267">
        <v>497000</v>
      </c>
      <c r="S15" s="273"/>
      <c r="T15" s="267">
        <v>497000</v>
      </c>
      <c r="U15" s="273"/>
      <c r="V15" s="98">
        <v>497000</v>
      </c>
    </row>
    <row r="16" spans="1:22" ht="17.25" customHeight="1" thickBot="1" x14ac:dyDescent="0.3">
      <c r="A16" s="75"/>
      <c r="B16" s="99"/>
      <c r="C16" s="100"/>
      <c r="D16" s="101"/>
      <c r="E16" s="102"/>
      <c r="F16" s="102"/>
      <c r="G16" s="102"/>
      <c r="H16" s="103"/>
      <c r="I16" s="103"/>
      <c r="J16" s="103"/>
      <c r="K16" s="104" t="s">
        <v>129</v>
      </c>
      <c r="L16" s="105">
        <v>1</v>
      </c>
      <c r="M16" s="105">
        <v>2</v>
      </c>
      <c r="N16" s="265">
        <v>5510010010</v>
      </c>
      <c r="O16" s="330"/>
      <c r="P16" s="86">
        <v>120</v>
      </c>
      <c r="Q16" s="87"/>
      <c r="R16" s="267">
        <v>497000</v>
      </c>
      <c r="S16" s="273"/>
      <c r="T16" s="267">
        <v>497000</v>
      </c>
      <c r="U16" s="273"/>
      <c r="V16" s="106">
        <v>497000</v>
      </c>
    </row>
    <row r="17" spans="1:22" ht="27.75" customHeight="1" thickBot="1" x14ac:dyDescent="0.3">
      <c r="A17" s="75"/>
      <c r="B17" s="76"/>
      <c r="C17" s="344" t="s">
        <v>130</v>
      </c>
      <c r="D17" s="345"/>
      <c r="E17" s="345"/>
      <c r="F17" s="345"/>
      <c r="G17" s="345"/>
      <c r="H17" s="345"/>
      <c r="I17" s="345"/>
      <c r="J17" s="345"/>
      <c r="K17" s="346"/>
      <c r="L17" s="77">
        <v>1</v>
      </c>
      <c r="M17" s="77">
        <v>4</v>
      </c>
      <c r="N17" s="259">
        <v>0</v>
      </c>
      <c r="O17" s="347"/>
      <c r="P17" s="348">
        <v>0</v>
      </c>
      <c r="Q17" s="349"/>
      <c r="R17" s="261">
        <f>R18</f>
        <v>1324626.8700000001</v>
      </c>
      <c r="S17" s="350"/>
      <c r="T17" s="263">
        <f>T18</f>
        <v>1297408</v>
      </c>
      <c r="U17" s="271"/>
      <c r="V17" s="118">
        <f>V18</f>
        <v>1297408</v>
      </c>
    </row>
    <row r="18" spans="1:22" ht="33" customHeight="1" thickBot="1" x14ac:dyDescent="0.3">
      <c r="A18" s="75"/>
      <c r="B18" s="79"/>
      <c r="C18" s="325"/>
      <c r="D18" s="326"/>
      <c r="E18" s="327" t="s">
        <v>202</v>
      </c>
      <c r="F18" s="328"/>
      <c r="G18" s="328"/>
      <c r="H18" s="328"/>
      <c r="I18" s="328"/>
      <c r="J18" s="328"/>
      <c r="K18" s="329"/>
      <c r="L18" s="107">
        <v>1</v>
      </c>
      <c r="M18" s="108">
        <v>4</v>
      </c>
      <c r="N18" s="265">
        <v>5500000000</v>
      </c>
      <c r="O18" s="330"/>
      <c r="P18" s="331">
        <v>0</v>
      </c>
      <c r="Q18" s="332"/>
      <c r="R18" s="267">
        <f>R19</f>
        <v>1324626.8700000001</v>
      </c>
      <c r="S18" s="273"/>
      <c r="T18" s="269">
        <f>T19</f>
        <v>1297408</v>
      </c>
      <c r="U18" s="272"/>
      <c r="V18" s="88">
        <f>V19</f>
        <v>1297408</v>
      </c>
    </row>
    <row r="19" spans="1:22" ht="24.75" customHeight="1" thickBot="1" x14ac:dyDescent="0.3">
      <c r="A19" s="75"/>
      <c r="B19" s="79"/>
      <c r="C19" s="325"/>
      <c r="D19" s="326"/>
      <c r="E19" s="342"/>
      <c r="F19" s="343"/>
      <c r="G19" s="327" t="s">
        <v>231</v>
      </c>
      <c r="H19" s="328"/>
      <c r="I19" s="328"/>
      <c r="J19" s="328"/>
      <c r="K19" s="329"/>
      <c r="L19" s="85">
        <v>1</v>
      </c>
      <c r="M19" s="85">
        <v>4</v>
      </c>
      <c r="N19" s="265">
        <v>5510000000</v>
      </c>
      <c r="O19" s="330"/>
      <c r="P19" s="331">
        <v>0</v>
      </c>
      <c r="Q19" s="332"/>
      <c r="R19" s="267">
        <f>R20</f>
        <v>1324626.8700000001</v>
      </c>
      <c r="S19" s="273"/>
      <c r="T19" s="269">
        <f>T20</f>
        <v>1297408</v>
      </c>
      <c r="U19" s="272"/>
      <c r="V19" s="88">
        <f>V20</f>
        <v>1297408</v>
      </c>
    </row>
    <row r="20" spans="1:22" ht="21" customHeight="1" thickBot="1" x14ac:dyDescent="0.3">
      <c r="A20" s="75"/>
      <c r="B20" s="79"/>
      <c r="C20" s="325"/>
      <c r="D20" s="326"/>
      <c r="E20" s="342"/>
      <c r="F20" s="343"/>
      <c r="G20" s="327" t="s">
        <v>131</v>
      </c>
      <c r="H20" s="328"/>
      <c r="I20" s="328"/>
      <c r="J20" s="328"/>
      <c r="K20" s="329"/>
      <c r="L20" s="85">
        <v>1</v>
      </c>
      <c r="M20" s="85">
        <v>4</v>
      </c>
      <c r="N20" s="265">
        <v>5510010020</v>
      </c>
      <c r="O20" s="330"/>
      <c r="P20" s="331">
        <v>0</v>
      </c>
      <c r="Q20" s="332"/>
      <c r="R20" s="267">
        <f>R21+R22+R25+R26+R27+R28</f>
        <v>1324626.8700000001</v>
      </c>
      <c r="S20" s="273"/>
      <c r="T20" s="267">
        <f>T21+T22+T25+T26+T27+T28</f>
        <v>1297408</v>
      </c>
      <c r="U20" s="273"/>
      <c r="V20" s="88">
        <f>V21+V22+V25+V26+V27+V28</f>
        <v>1297408</v>
      </c>
    </row>
    <row r="21" spans="1:22" ht="17.25" customHeight="1" thickBot="1" x14ac:dyDescent="0.3">
      <c r="A21" s="75"/>
      <c r="B21" s="79"/>
      <c r="C21" s="325"/>
      <c r="D21" s="326"/>
      <c r="E21" s="342"/>
      <c r="F21" s="343"/>
      <c r="G21" s="342"/>
      <c r="H21" s="343"/>
      <c r="I21" s="327" t="s">
        <v>129</v>
      </c>
      <c r="J21" s="328"/>
      <c r="K21" s="329"/>
      <c r="L21" s="85">
        <v>1</v>
      </c>
      <c r="M21" s="85">
        <v>4</v>
      </c>
      <c r="N21" s="265">
        <v>5510010020</v>
      </c>
      <c r="O21" s="330"/>
      <c r="P21" s="331">
        <v>120</v>
      </c>
      <c r="Q21" s="332"/>
      <c r="R21" s="267">
        <v>469466</v>
      </c>
      <c r="S21" s="273"/>
      <c r="T21" s="269">
        <v>473140</v>
      </c>
      <c r="U21" s="272"/>
      <c r="V21" s="88">
        <v>473140</v>
      </c>
    </row>
    <row r="22" spans="1:22" ht="17.25" customHeight="1" x14ac:dyDescent="0.25">
      <c r="A22" s="290"/>
      <c r="B22" s="313"/>
      <c r="C22" s="335"/>
      <c r="D22" s="336"/>
      <c r="E22" s="337"/>
      <c r="F22" s="338"/>
      <c r="G22" s="337"/>
      <c r="H22" s="338"/>
      <c r="I22" s="339" t="s">
        <v>132</v>
      </c>
      <c r="J22" s="340"/>
      <c r="K22" s="341"/>
      <c r="L22" s="358">
        <v>1</v>
      </c>
      <c r="M22" s="358">
        <v>4</v>
      </c>
      <c r="N22" s="360">
        <v>5510010020</v>
      </c>
      <c r="O22" s="361"/>
      <c r="P22" s="364">
        <v>240</v>
      </c>
      <c r="Q22" s="365"/>
      <c r="R22" s="368">
        <f>'Приложение 5'!Q25</f>
        <v>612590.87</v>
      </c>
      <c r="S22" s="369"/>
      <c r="T22" s="372">
        <v>582698</v>
      </c>
      <c r="U22" s="373"/>
      <c r="V22" s="376">
        <v>582698</v>
      </c>
    </row>
    <row r="23" spans="1:22" ht="3.75" customHeight="1" thickBot="1" x14ac:dyDescent="0.3">
      <c r="A23" s="290"/>
      <c r="B23" s="314"/>
      <c r="C23" s="351"/>
      <c r="D23" s="352"/>
      <c r="E23" s="353"/>
      <c r="F23" s="354"/>
      <c r="G23" s="353"/>
      <c r="H23" s="354"/>
      <c r="I23" s="355"/>
      <c r="J23" s="356"/>
      <c r="K23" s="357"/>
      <c r="L23" s="359"/>
      <c r="M23" s="359"/>
      <c r="N23" s="362"/>
      <c r="O23" s="363"/>
      <c r="P23" s="366"/>
      <c r="Q23" s="367"/>
      <c r="R23" s="370"/>
      <c r="S23" s="371"/>
      <c r="T23" s="374"/>
      <c r="U23" s="375"/>
      <c r="V23" s="377"/>
    </row>
    <row r="24" spans="1:22" ht="1.5" hidden="1" customHeight="1" thickBot="1" x14ac:dyDescent="0.3">
      <c r="A24" s="75"/>
      <c r="B24" s="78"/>
      <c r="C24" s="325"/>
      <c r="D24" s="326"/>
      <c r="E24" s="342"/>
      <c r="F24" s="343"/>
      <c r="G24" s="342"/>
      <c r="H24" s="343"/>
      <c r="I24" s="327"/>
      <c r="J24" s="328"/>
      <c r="K24" s="329"/>
      <c r="L24" s="112"/>
      <c r="M24" s="112"/>
      <c r="N24" s="265"/>
      <c r="O24" s="330"/>
      <c r="P24" s="331"/>
      <c r="Q24" s="332"/>
      <c r="R24" s="267"/>
      <c r="S24" s="273"/>
      <c r="T24" s="269"/>
      <c r="U24" s="272"/>
      <c r="V24" s="113"/>
    </row>
    <row r="25" spans="1:22" ht="18.75" customHeight="1" thickBot="1" x14ac:dyDescent="0.3">
      <c r="A25" s="75"/>
      <c r="B25" s="114"/>
      <c r="C25" s="115"/>
      <c r="D25" s="115"/>
      <c r="E25" s="116"/>
      <c r="F25" s="116"/>
      <c r="G25" s="116"/>
      <c r="H25" s="116"/>
      <c r="I25" s="83"/>
      <c r="J25" s="83"/>
      <c r="K25" s="84" t="s">
        <v>116</v>
      </c>
      <c r="L25" s="85">
        <v>1</v>
      </c>
      <c r="M25" s="85">
        <v>4</v>
      </c>
      <c r="N25" s="265">
        <v>5510010020</v>
      </c>
      <c r="O25" s="330"/>
      <c r="P25" s="86">
        <v>540</v>
      </c>
      <c r="Q25" s="87"/>
      <c r="R25" s="267">
        <v>15040</v>
      </c>
      <c r="S25" s="273"/>
      <c r="T25" s="269">
        <v>15040</v>
      </c>
      <c r="U25" s="272"/>
      <c r="V25" s="88">
        <v>15040</v>
      </c>
    </row>
    <row r="26" spans="1:22" ht="22.5" customHeight="1" thickBot="1" x14ac:dyDescent="0.3">
      <c r="A26" s="75"/>
      <c r="B26" s="114"/>
      <c r="C26" s="115"/>
      <c r="D26" s="115"/>
      <c r="E26" s="116"/>
      <c r="F26" s="116"/>
      <c r="G26" s="116"/>
      <c r="H26" s="116"/>
      <c r="I26" s="83"/>
      <c r="J26" s="83"/>
      <c r="K26" s="84" t="s">
        <v>133</v>
      </c>
      <c r="L26" s="85">
        <v>1</v>
      </c>
      <c r="M26" s="85">
        <v>4</v>
      </c>
      <c r="N26" s="265">
        <v>5510010020</v>
      </c>
      <c r="O26" s="330"/>
      <c r="P26" s="86">
        <v>830</v>
      </c>
      <c r="Q26" s="87"/>
      <c r="R26" s="267">
        <v>0</v>
      </c>
      <c r="S26" s="273"/>
      <c r="T26" s="269">
        <v>0</v>
      </c>
      <c r="U26" s="272"/>
      <c r="V26" s="88">
        <v>0</v>
      </c>
    </row>
    <row r="27" spans="1:22" ht="16.5" customHeight="1" thickBot="1" x14ac:dyDescent="0.3">
      <c r="A27" s="75"/>
      <c r="B27" s="114"/>
      <c r="C27" s="115"/>
      <c r="D27" s="115"/>
      <c r="E27" s="116"/>
      <c r="F27" s="116"/>
      <c r="G27" s="116"/>
      <c r="H27" s="116"/>
      <c r="I27" s="83"/>
      <c r="J27" s="83"/>
      <c r="K27" s="84" t="s">
        <v>134</v>
      </c>
      <c r="L27" s="85">
        <v>1</v>
      </c>
      <c r="M27" s="85">
        <v>4</v>
      </c>
      <c r="N27" s="265">
        <v>5510010020</v>
      </c>
      <c r="O27" s="330"/>
      <c r="P27" s="86">
        <v>850</v>
      </c>
      <c r="Q27" s="87"/>
      <c r="R27" s="267">
        <v>1000</v>
      </c>
      <c r="S27" s="273"/>
      <c r="T27" s="269">
        <v>0</v>
      </c>
      <c r="U27" s="270"/>
      <c r="V27" s="88">
        <v>0</v>
      </c>
    </row>
    <row r="28" spans="1:22" ht="40.5" customHeight="1" thickBot="1" x14ac:dyDescent="0.3">
      <c r="A28" s="75"/>
      <c r="B28" s="114"/>
      <c r="C28" s="115"/>
      <c r="D28" s="115"/>
      <c r="E28" s="116"/>
      <c r="F28" s="116"/>
      <c r="G28" s="116"/>
      <c r="H28" s="116"/>
      <c r="I28" s="83"/>
      <c r="J28" s="83"/>
      <c r="K28" s="84" t="s">
        <v>135</v>
      </c>
      <c r="L28" s="85">
        <v>1</v>
      </c>
      <c r="M28" s="85">
        <v>4</v>
      </c>
      <c r="N28" s="265">
        <v>5510015010</v>
      </c>
      <c r="O28" s="330"/>
      <c r="P28" s="86">
        <v>0</v>
      </c>
      <c r="Q28" s="87"/>
      <c r="R28" s="267">
        <f>R29</f>
        <v>226530</v>
      </c>
      <c r="S28" s="273"/>
      <c r="T28" s="269">
        <f>T29</f>
        <v>226530</v>
      </c>
      <c r="U28" s="272"/>
      <c r="V28" s="88">
        <f>V29</f>
        <v>226530</v>
      </c>
    </row>
    <row r="29" spans="1:22" ht="22.5" customHeight="1" thickBot="1" x14ac:dyDescent="0.3">
      <c r="A29" s="75"/>
      <c r="B29" s="114"/>
      <c r="C29" s="115"/>
      <c r="D29" s="115"/>
      <c r="E29" s="116"/>
      <c r="F29" s="116"/>
      <c r="G29" s="116"/>
      <c r="H29" s="116"/>
      <c r="I29" s="83"/>
      <c r="J29" s="83"/>
      <c r="K29" s="84" t="s">
        <v>116</v>
      </c>
      <c r="L29" s="85">
        <v>1</v>
      </c>
      <c r="M29" s="85">
        <v>4</v>
      </c>
      <c r="N29" s="265">
        <v>5510015010</v>
      </c>
      <c r="O29" s="330"/>
      <c r="P29" s="86">
        <v>540</v>
      </c>
      <c r="Q29" s="87"/>
      <c r="R29" s="267">
        <v>226530</v>
      </c>
      <c r="S29" s="275"/>
      <c r="T29" s="269">
        <v>226530</v>
      </c>
      <c r="U29" s="270"/>
      <c r="V29" s="88">
        <v>226530</v>
      </c>
    </row>
    <row r="30" spans="1:22" ht="22.5" customHeight="1" thickBot="1" x14ac:dyDescent="0.3">
      <c r="A30" s="75"/>
      <c r="B30" s="114"/>
      <c r="C30" s="115"/>
      <c r="D30" s="115"/>
      <c r="E30" s="116"/>
      <c r="F30" s="116"/>
      <c r="G30" s="116"/>
      <c r="H30" s="116"/>
      <c r="I30" s="83"/>
      <c r="J30" s="83"/>
      <c r="K30" s="151" t="s">
        <v>203</v>
      </c>
      <c r="L30" s="121">
        <v>1</v>
      </c>
      <c r="M30" s="121">
        <v>6</v>
      </c>
      <c r="N30" s="259">
        <v>0</v>
      </c>
      <c r="O30" s="347"/>
      <c r="P30" s="152">
        <v>0</v>
      </c>
      <c r="Q30" s="153"/>
      <c r="R30" s="261">
        <f>R31</f>
        <v>16621</v>
      </c>
      <c r="S30" s="262"/>
      <c r="T30" s="263">
        <f>T31</f>
        <v>16621</v>
      </c>
      <c r="U30" s="264"/>
      <c r="V30" s="118">
        <f>V31</f>
        <v>16621</v>
      </c>
    </row>
    <row r="31" spans="1:22" ht="26.25" customHeight="1" thickBot="1" x14ac:dyDescent="0.3">
      <c r="A31" s="75"/>
      <c r="B31" s="114"/>
      <c r="C31" s="115"/>
      <c r="D31" s="115"/>
      <c r="E31" s="116"/>
      <c r="F31" s="116"/>
      <c r="G31" s="116"/>
      <c r="H31" s="116"/>
      <c r="I31" s="83"/>
      <c r="J31" s="83"/>
      <c r="K31" s="84" t="s">
        <v>202</v>
      </c>
      <c r="L31" s="85">
        <v>1</v>
      </c>
      <c r="M31" s="85">
        <v>6</v>
      </c>
      <c r="N31" s="265">
        <v>5500000000</v>
      </c>
      <c r="O31" s="266"/>
      <c r="P31" s="86">
        <v>0</v>
      </c>
      <c r="Q31" s="87"/>
      <c r="R31" s="267">
        <f>R32</f>
        <v>16621</v>
      </c>
      <c r="S31" s="268"/>
      <c r="T31" s="269">
        <f>T32</f>
        <v>16621</v>
      </c>
      <c r="U31" s="270"/>
      <c r="V31" s="88">
        <f>V32</f>
        <v>16621</v>
      </c>
    </row>
    <row r="32" spans="1:22" ht="22.5" customHeight="1" thickBot="1" x14ac:dyDescent="0.3">
      <c r="A32" s="75"/>
      <c r="B32" s="114"/>
      <c r="C32" s="115"/>
      <c r="D32" s="115"/>
      <c r="E32" s="116"/>
      <c r="F32" s="116"/>
      <c r="G32" s="116"/>
      <c r="H32" s="116"/>
      <c r="I32" s="83"/>
      <c r="J32" s="83"/>
      <c r="K32" s="84" t="s">
        <v>231</v>
      </c>
      <c r="L32" s="85">
        <v>1</v>
      </c>
      <c r="M32" s="85">
        <v>6</v>
      </c>
      <c r="N32" s="265">
        <v>5510000000</v>
      </c>
      <c r="O32" s="266"/>
      <c r="P32" s="86">
        <v>0</v>
      </c>
      <c r="Q32" s="87"/>
      <c r="R32" s="267">
        <f>R33</f>
        <v>16621</v>
      </c>
      <c r="S32" s="268"/>
      <c r="T32" s="269">
        <f>T33</f>
        <v>16621</v>
      </c>
      <c r="U32" s="270"/>
      <c r="V32" s="88">
        <f>V33</f>
        <v>16621</v>
      </c>
    </row>
    <row r="33" spans="1:22" ht="30.75" customHeight="1" thickBot="1" x14ac:dyDescent="0.3">
      <c r="A33" s="75"/>
      <c r="B33" s="114"/>
      <c r="C33" s="115"/>
      <c r="D33" s="115"/>
      <c r="E33" s="116"/>
      <c r="F33" s="116"/>
      <c r="G33" s="116"/>
      <c r="H33" s="116"/>
      <c r="I33" s="83"/>
      <c r="J33" s="83"/>
      <c r="K33" s="84" t="s">
        <v>136</v>
      </c>
      <c r="L33" s="85">
        <v>1</v>
      </c>
      <c r="M33" s="85">
        <v>6</v>
      </c>
      <c r="N33" s="265">
        <v>5510010080</v>
      </c>
      <c r="O33" s="266"/>
      <c r="P33" s="86">
        <v>0</v>
      </c>
      <c r="Q33" s="87"/>
      <c r="R33" s="267">
        <f>R34</f>
        <v>16621</v>
      </c>
      <c r="S33" s="268"/>
      <c r="T33" s="269">
        <f>T34</f>
        <v>16621</v>
      </c>
      <c r="U33" s="270"/>
      <c r="V33" s="88">
        <f>V34</f>
        <v>16621</v>
      </c>
    </row>
    <row r="34" spans="1:22" ht="22.5" customHeight="1" thickBot="1" x14ac:dyDescent="0.3">
      <c r="A34" s="75"/>
      <c r="B34" s="114"/>
      <c r="C34" s="115"/>
      <c r="D34" s="115"/>
      <c r="E34" s="116"/>
      <c r="F34" s="116"/>
      <c r="G34" s="116"/>
      <c r="H34" s="116"/>
      <c r="I34" s="83"/>
      <c r="J34" s="83"/>
      <c r="K34" s="84" t="s">
        <v>116</v>
      </c>
      <c r="L34" s="85">
        <v>1</v>
      </c>
      <c r="M34" s="85">
        <v>6</v>
      </c>
      <c r="N34" s="265">
        <v>5510010080</v>
      </c>
      <c r="O34" s="266"/>
      <c r="P34" s="86">
        <v>540</v>
      </c>
      <c r="Q34" s="87"/>
      <c r="R34" s="267">
        <v>16621</v>
      </c>
      <c r="S34" s="268"/>
      <c r="T34" s="269">
        <v>16621</v>
      </c>
      <c r="U34" s="270"/>
      <c r="V34" s="88">
        <v>16621</v>
      </c>
    </row>
    <row r="35" spans="1:22" ht="18.75" customHeight="1" thickBot="1" x14ac:dyDescent="0.3">
      <c r="A35" s="75"/>
      <c r="B35" s="114"/>
      <c r="C35" s="115"/>
      <c r="D35" s="115"/>
      <c r="E35" s="116"/>
      <c r="F35" s="116"/>
      <c r="G35" s="116"/>
      <c r="H35" s="116"/>
      <c r="I35" s="83"/>
      <c r="J35" s="83"/>
      <c r="K35" s="151" t="s">
        <v>210</v>
      </c>
      <c r="L35" s="121">
        <v>1</v>
      </c>
      <c r="M35" s="121">
        <v>7</v>
      </c>
      <c r="N35" s="259">
        <v>0</v>
      </c>
      <c r="O35" s="260"/>
      <c r="P35" s="152">
        <v>0</v>
      </c>
      <c r="Q35" s="153"/>
      <c r="R35" s="261">
        <f>R36</f>
        <v>51590</v>
      </c>
      <c r="S35" s="262"/>
      <c r="T35" s="263">
        <v>0</v>
      </c>
      <c r="U35" s="264"/>
      <c r="V35" s="118">
        <v>0</v>
      </c>
    </row>
    <row r="36" spans="1:22" ht="22.5" customHeight="1" thickBot="1" x14ac:dyDescent="0.3">
      <c r="A36" s="75"/>
      <c r="B36" s="114"/>
      <c r="C36" s="115"/>
      <c r="D36" s="115"/>
      <c r="E36" s="116"/>
      <c r="F36" s="116"/>
      <c r="G36" s="116"/>
      <c r="H36" s="116"/>
      <c r="I36" s="83"/>
      <c r="J36" s="83"/>
      <c r="K36" s="84" t="s">
        <v>197</v>
      </c>
      <c r="L36" s="85">
        <v>1</v>
      </c>
      <c r="M36" s="85">
        <v>7</v>
      </c>
      <c r="N36" s="265">
        <v>7700000000</v>
      </c>
      <c r="O36" s="266"/>
      <c r="P36" s="86">
        <v>0</v>
      </c>
      <c r="Q36" s="87"/>
      <c r="R36" s="267">
        <f>R37</f>
        <v>51590</v>
      </c>
      <c r="S36" s="268"/>
      <c r="T36" s="269">
        <v>0</v>
      </c>
      <c r="U36" s="270"/>
      <c r="V36" s="88">
        <v>0</v>
      </c>
    </row>
    <row r="37" spans="1:22" ht="22.5" customHeight="1" thickBot="1" x14ac:dyDescent="0.3">
      <c r="A37" s="75"/>
      <c r="B37" s="114"/>
      <c r="C37" s="115"/>
      <c r="D37" s="115"/>
      <c r="E37" s="116"/>
      <c r="F37" s="116"/>
      <c r="G37" s="116"/>
      <c r="H37" s="116"/>
      <c r="I37" s="83"/>
      <c r="J37" s="83"/>
      <c r="K37" s="84" t="s">
        <v>209</v>
      </c>
      <c r="L37" s="85">
        <v>1</v>
      </c>
      <c r="M37" s="85">
        <v>7</v>
      </c>
      <c r="N37" s="265">
        <v>7700010050</v>
      </c>
      <c r="O37" s="266"/>
      <c r="P37" s="86">
        <v>0</v>
      </c>
      <c r="Q37" s="87"/>
      <c r="R37" s="267">
        <f>R38</f>
        <v>51590</v>
      </c>
      <c r="S37" s="268"/>
      <c r="T37" s="269">
        <v>0</v>
      </c>
      <c r="U37" s="270"/>
      <c r="V37" s="88">
        <v>0</v>
      </c>
    </row>
    <row r="38" spans="1:22" ht="22.5" customHeight="1" thickBot="1" x14ac:dyDescent="0.3">
      <c r="A38" s="75"/>
      <c r="B38" s="114"/>
      <c r="C38" s="115"/>
      <c r="D38" s="115"/>
      <c r="E38" s="116"/>
      <c r="F38" s="116"/>
      <c r="G38" s="116"/>
      <c r="H38" s="116"/>
      <c r="I38" s="83"/>
      <c r="J38" s="83"/>
      <c r="K38" s="84" t="s">
        <v>208</v>
      </c>
      <c r="L38" s="85">
        <v>1</v>
      </c>
      <c r="M38" s="85">
        <v>7</v>
      </c>
      <c r="N38" s="265">
        <v>7700010050</v>
      </c>
      <c r="O38" s="266"/>
      <c r="P38" s="86">
        <v>880</v>
      </c>
      <c r="Q38" s="87"/>
      <c r="R38" s="267">
        <v>51590</v>
      </c>
      <c r="S38" s="268"/>
      <c r="T38" s="269">
        <v>0</v>
      </c>
      <c r="U38" s="270"/>
      <c r="V38" s="88">
        <v>0</v>
      </c>
    </row>
    <row r="39" spans="1:22" ht="22.5" customHeight="1" thickBot="1" x14ac:dyDescent="0.3">
      <c r="A39" s="75"/>
      <c r="B39" s="114"/>
      <c r="C39" s="115"/>
      <c r="D39" s="115"/>
      <c r="E39" s="116"/>
      <c r="F39" s="116"/>
      <c r="G39" s="116"/>
      <c r="H39" s="116"/>
      <c r="I39" s="83"/>
      <c r="J39" s="83"/>
      <c r="K39" s="84" t="s">
        <v>31</v>
      </c>
      <c r="L39" s="85">
        <v>1</v>
      </c>
      <c r="M39" s="85">
        <v>13</v>
      </c>
      <c r="N39" s="265">
        <v>0</v>
      </c>
      <c r="O39" s="266"/>
      <c r="P39" s="86">
        <v>0</v>
      </c>
      <c r="Q39" s="87"/>
      <c r="R39" s="267">
        <f>R40</f>
        <v>669</v>
      </c>
      <c r="S39" s="268"/>
      <c r="T39" s="269">
        <v>681</v>
      </c>
      <c r="U39" s="270"/>
      <c r="V39" s="88">
        <v>681</v>
      </c>
    </row>
    <row r="40" spans="1:22" ht="22.5" customHeight="1" thickBot="1" x14ac:dyDescent="0.3">
      <c r="A40" s="75"/>
      <c r="B40" s="114"/>
      <c r="C40" s="115"/>
      <c r="D40" s="115"/>
      <c r="E40" s="116"/>
      <c r="F40" s="116"/>
      <c r="G40" s="116"/>
      <c r="H40" s="116"/>
      <c r="I40" s="83"/>
      <c r="J40" s="83"/>
      <c r="K40" s="84" t="s">
        <v>197</v>
      </c>
      <c r="L40" s="85">
        <v>1</v>
      </c>
      <c r="M40" s="85">
        <v>13</v>
      </c>
      <c r="N40" s="265">
        <v>7700000000</v>
      </c>
      <c r="O40" s="266"/>
      <c r="P40" s="86">
        <v>0</v>
      </c>
      <c r="Q40" s="87"/>
      <c r="R40" s="267">
        <f>R41</f>
        <v>669</v>
      </c>
      <c r="S40" s="268"/>
      <c r="T40" s="269">
        <v>681</v>
      </c>
      <c r="U40" s="270"/>
      <c r="V40" s="88">
        <v>681</v>
      </c>
    </row>
    <row r="41" spans="1:22" ht="22.5" customHeight="1" thickBot="1" x14ac:dyDescent="0.3">
      <c r="A41" s="75"/>
      <c r="B41" s="114"/>
      <c r="C41" s="115"/>
      <c r="D41" s="115"/>
      <c r="E41" s="116"/>
      <c r="F41" s="116"/>
      <c r="G41" s="116"/>
      <c r="H41" s="116"/>
      <c r="I41" s="83"/>
      <c r="J41" s="83"/>
      <c r="K41" s="84" t="s">
        <v>232</v>
      </c>
      <c r="L41" s="85">
        <v>1</v>
      </c>
      <c r="M41" s="85">
        <v>13</v>
      </c>
      <c r="N41" s="265">
        <v>7700095100</v>
      </c>
      <c r="O41" s="266"/>
      <c r="P41" s="86">
        <v>0</v>
      </c>
      <c r="Q41" s="87"/>
      <c r="R41" s="267">
        <f>R42</f>
        <v>669</v>
      </c>
      <c r="S41" s="268"/>
      <c r="T41" s="269">
        <v>681</v>
      </c>
      <c r="U41" s="270"/>
      <c r="V41" s="88">
        <v>681</v>
      </c>
    </row>
    <row r="42" spans="1:22" ht="22.5" customHeight="1" thickBot="1" x14ac:dyDescent="0.3">
      <c r="A42" s="75"/>
      <c r="B42" s="114"/>
      <c r="C42" s="115"/>
      <c r="D42" s="115"/>
      <c r="E42" s="116"/>
      <c r="F42" s="116"/>
      <c r="G42" s="116"/>
      <c r="H42" s="116"/>
      <c r="I42" s="83"/>
      <c r="J42" s="83"/>
      <c r="K42" s="84" t="s">
        <v>158</v>
      </c>
      <c r="L42" s="85">
        <v>1</v>
      </c>
      <c r="M42" s="85">
        <v>13</v>
      </c>
      <c r="N42" s="265">
        <v>7700095100</v>
      </c>
      <c r="O42" s="266"/>
      <c r="P42" s="86">
        <v>850</v>
      </c>
      <c r="Q42" s="87"/>
      <c r="R42" s="267">
        <v>669</v>
      </c>
      <c r="S42" s="268"/>
      <c r="T42" s="269">
        <v>681</v>
      </c>
      <c r="U42" s="270"/>
      <c r="V42" s="88">
        <v>681</v>
      </c>
    </row>
    <row r="43" spans="1:22" ht="16.5" customHeight="1" thickBot="1" x14ac:dyDescent="0.3">
      <c r="A43" s="75"/>
      <c r="B43" s="378" t="s">
        <v>137</v>
      </c>
      <c r="C43" s="379"/>
      <c r="D43" s="379"/>
      <c r="E43" s="379"/>
      <c r="F43" s="379"/>
      <c r="G43" s="379"/>
      <c r="H43" s="379"/>
      <c r="I43" s="379"/>
      <c r="J43" s="379"/>
      <c r="K43" s="380"/>
      <c r="L43" s="117">
        <v>2</v>
      </c>
      <c r="M43" s="117">
        <v>0</v>
      </c>
      <c r="N43" s="381">
        <v>0</v>
      </c>
      <c r="O43" s="382"/>
      <c r="P43" s="383">
        <v>0</v>
      </c>
      <c r="Q43" s="384"/>
      <c r="R43" s="261">
        <f>R44</f>
        <v>99217</v>
      </c>
      <c r="S43" s="350"/>
      <c r="T43" s="263">
        <f>T44</f>
        <v>92640</v>
      </c>
      <c r="U43" s="271"/>
      <c r="V43" s="118">
        <f>V44</f>
        <v>95155</v>
      </c>
    </row>
    <row r="44" spans="1:22" ht="15" customHeight="1" thickBot="1" x14ac:dyDescent="0.3">
      <c r="A44" s="75"/>
      <c r="B44" s="385"/>
      <c r="C44" s="346"/>
      <c r="D44" s="386" t="s">
        <v>35</v>
      </c>
      <c r="E44" s="379"/>
      <c r="F44" s="379"/>
      <c r="G44" s="379"/>
      <c r="H44" s="379"/>
      <c r="I44" s="379"/>
      <c r="J44" s="379"/>
      <c r="K44" s="380"/>
      <c r="L44" s="117">
        <v>2</v>
      </c>
      <c r="M44" s="117">
        <v>3</v>
      </c>
      <c r="N44" s="381">
        <v>0</v>
      </c>
      <c r="O44" s="382"/>
      <c r="P44" s="383">
        <v>0</v>
      </c>
      <c r="Q44" s="384"/>
      <c r="R44" s="261">
        <f>R45</f>
        <v>99217</v>
      </c>
      <c r="S44" s="350"/>
      <c r="T44" s="263">
        <f>T45</f>
        <v>92640</v>
      </c>
      <c r="U44" s="271"/>
      <c r="V44" s="118">
        <f>V45</f>
        <v>95155</v>
      </c>
    </row>
    <row r="45" spans="1:22" ht="36" customHeight="1" thickBot="1" x14ac:dyDescent="0.3">
      <c r="A45" s="75"/>
      <c r="B45" s="385"/>
      <c r="C45" s="346"/>
      <c r="D45" s="344"/>
      <c r="E45" s="346"/>
      <c r="F45" s="387" t="s">
        <v>202</v>
      </c>
      <c r="G45" s="388"/>
      <c r="H45" s="388"/>
      <c r="I45" s="388"/>
      <c r="J45" s="388"/>
      <c r="K45" s="389"/>
      <c r="L45" s="119">
        <v>2</v>
      </c>
      <c r="M45" s="119">
        <v>3</v>
      </c>
      <c r="N45" s="390">
        <v>5500000000</v>
      </c>
      <c r="O45" s="391"/>
      <c r="P45" s="392">
        <v>0</v>
      </c>
      <c r="Q45" s="393"/>
      <c r="R45" s="267">
        <f>R46</f>
        <v>99217</v>
      </c>
      <c r="S45" s="273"/>
      <c r="T45" s="269">
        <f>T46</f>
        <v>92640</v>
      </c>
      <c r="U45" s="272"/>
      <c r="V45" s="88">
        <f>V46</f>
        <v>95155</v>
      </c>
    </row>
    <row r="46" spans="1:22" ht="19.5" customHeight="1" thickBot="1" x14ac:dyDescent="0.3">
      <c r="A46" s="75"/>
      <c r="B46" s="385"/>
      <c r="C46" s="346"/>
      <c r="D46" s="344"/>
      <c r="E46" s="346"/>
      <c r="F46" s="344"/>
      <c r="G46" s="346"/>
      <c r="H46" s="394" t="s">
        <v>138</v>
      </c>
      <c r="I46" s="395"/>
      <c r="J46" s="395"/>
      <c r="K46" s="396"/>
      <c r="L46" s="119">
        <v>2</v>
      </c>
      <c r="M46" s="119">
        <v>3</v>
      </c>
      <c r="N46" s="390">
        <v>5520000000</v>
      </c>
      <c r="O46" s="391"/>
      <c r="P46" s="392">
        <v>0</v>
      </c>
      <c r="Q46" s="393"/>
      <c r="R46" s="267">
        <f>R47</f>
        <v>99217</v>
      </c>
      <c r="S46" s="273"/>
      <c r="T46" s="269">
        <f>T47</f>
        <v>92640</v>
      </c>
      <c r="U46" s="272"/>
      <c r="V46" s="88">
        <f>V47</f>
        <v>95155</v>
      </c>
    </row>
    <row r="47" spans="1:22" ht="15.75" customHeight="1" x14ac:dyDescent="0.25">
      <c r="A47" s="290"/>
      <c r="B47" s="397"/>
      <c r="C47" s="317"/>
      <c r="D47" s="315"/>
      <c r="E47" s="317"/>
      <c r="F47" s="315"/>
      <c r="G47" s="317"/>
      <c r="H47" s="398" t="s">
        <v>227</v>
      </c>
      <c r="I47" s="399"/>
      <c r="J47" s="399"/>
      <c r="K47" s="400"/>
      <c r="L47" s="404">
        <v>2</v>
      </c>
      <c r="M47" s="404">
        <v>3</v>
      </c>
      <c r="N47" s="406">
        <v>5520051180</v>
      </c>
      <c r="O47" s="407"/>
      <c r="P47" s="410">
        <v>0</v>
      </c>
      <c r="Q47" s="411"/>
      <c r="R47" s="368">
        <f>R49+R50</f>
        <v>99217</v>
      </c>
      <c r="S47" s="369"/>
      <c r="T47" s="372">
        <f>T49+T50</f>
        <v>92640</v>
      </c>
      <c r="U47" s="373"/>
      <c r="V47" s="376">
        <f>V49+V50</f>
        <v>95155</v>
      </c>
    </row>
    <row r="48" spans="1:22" ht="8.25" customHeight="1" thickBot="1" x14ac:dyDescent="0.3">
      <c r="A48" s="290"/>
      <c r="B48" s="294"/>
      <c r="C48" s="296"/>
      <c r="D48" s="318"/>
      <c r="E48" s="296"/>
      <c r="F48" s="318"/>
      <c r="G48" s="296"/>
      <c r="H48" s="401"/>
      <c r="I48" s="402"/>
      <c r="J48" s="402"/>
      <c r="K48" s="403"/>
      <c r="L48" s="405"/>
      <c r="M48" s="405"/>
      <c r="N48" s="408"/>
      <c r="O48" s="409"/>
      <c r="P48" s="412"/>
      <c r="Q48" s="413"/>
      <c r="R48" s="370"/>
      <c r="S48" s="371"/>
      <c r="T48" s="374"/>
      <c r="U48" s="375"/>
      <c r="V48" s="377"/>
    </row>
    <row r="49" spans="1:22" ht="22.5" customHeight="1" thickBot="1" x14ac:dyDescent="0.3">
      <c r="A49" s="75"/>
      <c r="B49" s="385"/>
      <c r="C49" s="346"/>
      <c r="D49" s="344"/>
      <c r="E49" s="346"/>
      <c r="F49" s="344"/>
      <c r="G49" s="346"/>
      <c r="H49" s="344"/>
      <c r="I49" s="345"/>
      <c r="J49" s="346"/>
      <c r="K49" s="120" t="s">
        <v>129</v>
      </c>
      <c r="L49" s="119">
        <v>2</v>
      </c>
      <c r="M49" s="119">
        <v>3</v>
      </c>
      <c r="N49" s="390">
        <v>5520051180</v>
      </c>
      <c r="O49" s="391"/>
      <c r="P49" s="392">
        <v>120</v>
      </c>
      <c r="Q49" s="393"/>
      <c r="R49" s="267">
        <v>92180</v>
      </c>
      <c r="S49" s="273"/>
      <c r="T49" s="269">
        <v>91140</v>
      </c>
      <c r="U49" s="272"/>
      <c r="V49" s="88">
        <v>91140</v>
      </c>
    </row>
    <row r="50" spans="1:22" ht="15" customHeight="1" thickBot="1" x14ac:dyDescent="0.3">
      <c r="A50" s="290"/>
      <c r="B50" s="397"/>
      <c r="C50" s="317"/>
      <c r="D50" s="315"/>
      <c r="E50" s="317"/>
      <c r="F50" s="315"/>
      <c r="G50" s="317"/>
      <c r="H50" s="315"/>
      <c r="I50" s="316"/>
      <c r="J50" s="317"/>
      <c r="K50" s="414" t="s">
        <v>132</v>
      </c>
      <c r="L50" s="404">
        <v>2</v>
      </c>
      <c r="M50" s="404">
        <v>3</v>
      </c>
      <c r="N50" s="390">
        <v>5520051180</v>
      </c>
      <c r="O50" s="391"/>
      <c r="P50" s="410">
        <v>240</v>
      </c>
      <c r="Q50" s="411"/>
      <c r="R50" s="368">
        <v>7037</v>
      </c>
      <c r="S50" s="369"/>
      <c r="T50" s="372">
        <v>1500</v>
      </c>
      <c r="U50" s="373"/>
      <c r="V50" s="376">
        <v>4015</v>
      </c>
    </row>
    <row r="51" spans="1:22" ht="16.5" hidden="1" customHeight="1" thickBot="1" x14ac:dyDescent="0.3">
      <c r="A51" s="290"/>
      <c r="B51" s="294"/>
      <c r="C51" s="296"/>
      <c r="D51" s="318"/>
      <c r="E51" s="296"/>
      <c r="F51" s="318"/>
      <c r="G51" s="296"/>
      <c r="H51" s="318"/>
      <c r="I51" s="295"/>
      <c r="J51" s="296"/>
      <c r="K51" s="415"/>
      <c r="L51" s="405"/>
      <c r="M51" s="405"/>
      <c r="N51" s="390">
        <v>6020051180</v>
      </c>
      <c r="O51" s="391"/>
      <c r="P51" s="412"/>
      <c r="Q51" s="413"/>
      <c r="R51" s="370"/>
      <c r="S51" s="371"/>
      <c r="T51" s="374"/>
      <c r="U51" s="375"/>
      <c r="V51" s="377"/>
    </row>
    <row r="52" spans="1:22" x14ac:dyDescent="0.25">
      <c r="A52" s="290"/>
      <c r="B52" s="397" t="s">
        <v>139</v>
      </c>
      <c r="C52" s="316"/>
      <c r="D52" s="316"/>
      <c r="E52" s="316"/>
      <c r="F52" s="316"/>
      <c r="G52" s="316"/>
      <c r="H52" s="316"/>
      <c r="I52" s="316"/>
      <c r="J52" s="316"/>
      <c r="K52" s="317"/>
      <c r="L52" s="319">
        <v>3</v>
      </c>
      <c r="M52" s="319">
        <v>0</v>
      </c>
      <c r="N52" s="320">
        <v>0</v>
      </c>
      <c r="O52" s="321"/>
      <c r="P52" s="333">
        <v>0</v>
      </c>
      <c r="Q52" s="334"/>
      <c r="R52" s="322">
        <f>R54+R61</f>
        <v>140400</v>
      </c>
      <c r="S52" s="323"/>
      <c r="T52" s="416">
        <f>T54+T61</f>
        <v>55000</v>
      </c>
      <c r="U52" s="417"/>
      <c r="V52" s="324">
        <f>V54+V61</f>
        <v>55000</v>
      </c>
    </row>
    <row r="53" spans="1:22" ht="8.25" customHeight="1" thickBot="1" x14ac:dyDescent="0.3">
      <c r="A53" s="290"/>
      <c r="B53" s="294"/>
      <c r="C53" s="295"/>
      <c r="D53" s="295"/>
      <c r="E53" s="295"/>
      <c r="F53" s="295"/>
      <c r="G53" s="295"/>
      <c r="H53" s="295"/>
      <c r="I53" s="295"/>
      <c r="J53" s="295"/>
      <c r="K53" s="296"/>
      <c r="L53" s="298"/>
      <c r="M53" s="298"/>
      <c r="N53" s="301"/>
      <c r="O53" s="302"/>
      <c r="P53" s="305"/>
      <c r="Q53" s="306"/>
      <c r="R53" s="309"/>
      <c r="S53" s="310"/>
      <c r="T53" s="418"/>
      <c r="U53" s="419"/>
      <c r="V53" s="312"/>
    </row>
    <row r="54" spans="1:22" ht="16.5" customHeight="1" thickBot="1" x14ac:dyDescent="0.3">
      <c r="A54" s="75"/>
      <c r="B54" s="79"/>
      <c r="C54" s="344" t="s">
        <v>39</v>
      </c>
      <c r="D54" s="345"/>
      <c r="E54" s="345"/>
      <c r="F54" s="345"/>
      <c r="G54" s="345"/>
      <c r="H54" s="345"/>
      <c r="I54" s="345"/>
      <c r="J54" s="345"/>
      <c r="K54" s="346"/>
      <c r="L54" s="121">
        <v>3</v>
      </c>
      <c r="M54" s="121">
        <v>10</v>
      </c>
      <c r="N54" s="259">
        <v>0</v>
      </c>
      <c r="O54" s="347"/>
      <c r="P54" s="348">
        <v>0</v>
      </c>
      <c r="Q54" s="349"/>
      <c r="R54" s="261">
        <f>R55</f>
        <v>138400</v>
      </c>
      <c r="S54" s="350"/>
      <c r="T54" s="263">
        <f>T55</f>
        <v>45000</v>
      </c>
      <c r="U54" s="271"/>
      <c r="V54" s="118">
        <f>V55</f>
        <v>45000</v>
      </c>
    </row>
    <row r="55" spans="1:22" ht="26.25" customHeight="1" thickBot="1" x14ac:dyDescent="0.3">
      <c r="A55" s="75"/>
      <c r="B55" s="79"/>
      <c r="C55" s="325"/>
      <c r="D55" s="326"/>
      <c r="E55" s="327" t="s">
        <v>202</v>
      </c>
      <c r="F55" s="328"/>
      <c r="G55" s="328"/>
      <c r="H55" s="328"/>
      <c r="I55" s="328"/>
      <c r="J55" s="328"/>
      <c r="K55" s="329"/>
      <c r="L55" s="85">
        <v>3</v>
      </c>
      <c r="M55" s="85">
        <v>10</v>
      </c>
      <c r="N55" s="265">
        <v>5500000000</v>
      </c>
      <c r="O55" s="330"/>
      <c r="P55" s="331">
        <v>0</v>
      </c>
      <c r="Q55" s="332"/>
      <c r="R55" s="267">
        <f>R56</f>
        <v>138400</v>
      </c>
      <c r="S55" s="273"/>
      <c r="T55" s="269">
        <f>T56</f>
        <v>45000</v>
      </c>
      <c r="U55" s="272"/>
      <c r="V55" s="88">
        <f>V56</f>
        <v>45000</v>
      </c>
    </row>
    <row r="56" spans="1:22" ht="15.75" customHeight="1" x14ac:dyDescent="0.25">
      <c r="A56" s="290"/>
      <c r="B56" s="313"/>
      <c r="C56" s="335"/>
      <c r="D56" s="336"/>
      <c r="E56" s="337"/>
      <c r="F56" s="338"/>
      <c r="G56" s="339" t="s">
        <v>233</v>
      </c>
      <c r="H56" s="340"/>
      <c r="I56" s="340"/>
      <c r="J56" s="340"/>
      <c r="K56" s="341"/>
      <c r="L56" s="358">
        <v>3</v>
      </c>
      <c r="M56" s="358">
        <v>10</v>
      </c>
      <c r="N56" s="360">
        <v>5530000000</v>
      </c>
      <c r="O56" s="361"/>
      <c r="P56" s="364">
        <v>0</v>
      </c>
      <c r="Q56" s="365"/>
      <c r="R56" s="368">
        <f>R58</f>
        <v>138400</v>
      </c>
      <c r="S56" s="369"/>
      <c r="T56" s="372">
        <f>T59</f>
        <v>45000</v>
      </c>
      <c r="U56" s="373"/>
      <c r="V56" s="376">
        <f>V58</f>
        <v>45000</v>
      </c>
    </row>
    <row r="57" spans="1:22" ht="12.75" customHeight="1" thickBot="1" x14ac:dyDescent="0.3">
      <c r="A57" s="290"/>
      <c r="B57" s="314"/>
      <c r="C57" s="351"/>
      <c r="D57" s="352"/>
      <c r="E57" s="353"/>
      <c r="F57" s="354"/>
      <c r="G57" s="355"/>
      <c r="H57" s="356"/>
      <c r="I57" s="356"/>
      <c r="J57" s="356"/>
      <c r="K57" s="357"/>
      <c r="L57" s="359"/>
      <c r="M57" s="359"/>
      <c r="N57" s="362"/>
      <c r="O57" s="363"/>
      <c r="P57" s="366"/>
      <c r="Q57" s="367"/>
      <c r="R57" s="370"/>
      <c r="S57" s="371"/>
      <c r="T57" s="374"/>
      <c r="U57" s="375"/>
      <c r="V57" s="377"/>
    </row>
    <row r="58" spans="1:22" ht="26.25" customHeight="1" thickBot="1" x14ac:dyDescent="0.3">
      <c r="A58" s="75"/>
      <c r="B58" s="79"/>
      <c r="C58" s="325"/>
      <c r="D58" s="326"/>
      <c r="E58" s="342"/>
      <c r="F58" s="343"/>
      <c r="G58" s="327" t="s">
        <v>140</v>
      </c>
      <c r="H58" s="328"/>
      <c r="I58" s="328"/>
      <c r="J58" s="328"/>
      <c r="K58" s="329"/>
      <c r="L58" s="85">
        <v>3</v>
      </c>
      <c r="M58" s="85">
        <v>10</v>
      </c>
      <c r="N58" s="265">
        <v>5530095020</v>
      </c>
      <c r="O58" s="330"/>
      <c r="P58" s="331">
        <v>200</v>
      </c>
      <c r="Q58" s="332"/>
      <c r="R58" s="267">
        <f>R59</f>
        <v>138400</v>
      </c>
      <c r="S58" s="273"/>
      <c r="T58" s="269">
        <f>T56</f>
        <v>45000</v>
      </c>
      <c r="U58" s="272"/>
      <c r="V58" s="88">
        <f>V59</f>
        <v>45000</v>
      </c>
    </row>
    <row r="59" spans="1:22" ht="18.75" customHeight="1" thickBot="1" x14ac:dyDescent="0.3">
      <c r="A59" s="290"/>
      <c r="B59" s="313"/>
      <c r="C59" s="335"/>
      <c r="D59" s="336"/>
      <c r="E59" s="337"/>
      <c r="F59" s="338"/>
      <c r="G59" s="420"/>
      <c r="H59" s="339" t="s">
        <v>141</v>
      </c>
      <c r="I59" s="340"/>
      <c r="J59" s="340"/>
      <c r="K59" s="341"/>
      <c r="L59" s="358">
        <v>3</v>
      </c>
      <c r="M59" s="358">
        <v>10</v>
      </c>
      <c r="N59" s="360">
        <v>5530095020</v>
      </c>
      <c r="O59" s="361"/>
      <c r="P59" s="424">
        <v>240</v>
      </c>
      <c r="Q59" s="425"/>
      <c r="R59" s="368">
        <v>138400</v>
      </c>
      <c r="S59" s="369"/>
      <c r="T59" s="372">
        <v>45000</v>
      </c>
      <c r="U59" s="373"/>
      <c r="V59" s="376">
        <v>45000</v>
      </c>
    </row>
    <row r="60" spans="1:22" ht="6" hidden="1" customHeight="1" thickBot="1" x14ac:dyDescent="0.3">
      <c r="A60" s="290"/>
      <c r="B60" s="314"/>
      <c r="C60" s="351"/>
      <c r="D60" s="352"/>
      <c r="E60" s="353"/>
      <c r="F60" s="354"/>
      <c r="G60" s="421"/>
      <c r="H60" s="355"/>
      <c r="I60" s="356"/>
      <c r="J60" s="356"/>
      <c r="K60" s="422"/>
      <c r="L60" s="423"/>
      <c r="M60" s="423"/>
      <c r="N60" s="362"/>
      <c r="O60" s="363"/>
      <c r="P60" s="426"/>
      <c r="Q60" s="427"/>
      <c r="R60" s="370"/>
      <c r="S60" s="371"/>
      <c r="T60" s="374"/>
      <c r="U60" s="375"/>
      <c r="V60" s="377"/>
    </row>
    <row r="61" spans="1:22" ht="18.75" customHeight="1" thickBot="1" x14ac:dyDescent="0.3">
      <c r="A61" s="75"/>
      <c r="B61" s="140"/>
      <c r="C61" s="114"/>
      <c r="D61" s="114"/>
      <c r="E61" s="141"/>
      <c r="F61" s="141"/>
      <c r="G61" s="141"/>
      <c r="H61" s="138"/>
      <c r="I61" s="138"/>
      <c r="J61" s="138"/>
      <c r="K61" s="142" t="s">
        <v>201</v>
      </c>
      <c r="L61" s="105">
        <v>3</v>
      </c>
      <c r="M61" s="124">
        <v>14</v>
      </c>
      <c r="N61" s="274">
        <v>0</v>
      </c>
      <c r="O61" s="270"/>
      <c r="P61" s="143">
        <v>0</v>
      </c>
      <c r="Q61" s="139"/>
      <c r="R61" s="267">
        <f>R62</f>
        <v>2000</v>
      </c>
      <c r="S61" s="268"/>
      <c r="T61" s="269">
        <v>10000</v>
      </c>
      <c r="U61" s="270"/>
      <c r="V61" s="106">
        <v>10000</v>
      </c>
    </row>
    <row r="62" spans="1:22" ht="18.75" customHeight="1" thickBot="1" x14ac:dyDescent="0.3">
      <c r="A62" s="75"/>
      <c r="B62" s="140"/>
      <c r="C62" s="114"/>
      <c r="D62" s="114"/>
      <c r="E62" s="141"/>
      <c r="F62" s="141"/>
      <c r="G62" s="141"/>
      <c r="H62" s="138"/>
      <c r="I62" s="138"/>
      <c r="J62" s="138"/>
      <c r="K62" s="142" t="s">
        <v>197</v>
      </c>
      <c r="L62" s="105">
        <v>3</v>
      </c>
      <c r="M62" s="124">
        <v>14</v>
      </c>
      <c r="N62" s="274">
        <v>7700000000</v>
      </c>
      <c r="O62" s="270"/>
      <c r="P62" s="143">
        <v>0</v>
      </c>
      <c r="Q62" s="139"/>
      <c r="R62" s="267">
        <f>R63</f>
        <v>2000</v>
      </c>
      <c r="S62" s="268"/>
      <c r="T62" s="269">
        <v>10000</v>
      </c>
      <c r="U62" s="270"/>
      <c r="V62" s="106">
        <v>10000</v>
      </c>
    </row>
    <row r="63" spans="1:22" ht="18.75" customHeight="1" thickBot="1" x14ac:dyDescent="0.3">
      <c r="A63" s="75"/>
      <c r="B63" s="140"/>
      <c r="C63" s="114"/>
      <c r="D63" s="114"/>
      <c r="E63" s="141"/>
      <c r="F63" s="141"/>
      <c r="G63" s="141"/>
      <c r="H63" s="138"/>
      <c r="I63" s="138"/>
      <c r="J63" s="138"/>
      <c r="K63" s="142" t="s">
        <v>200</v>
      </c>
      <c r="L63" s="105">
        <v>3</v>
      </c>
      <c r="M63" s="124">
        <v>14</v>
      </c>
      <c r="N63" s="274">
        <v>7700020040</v>
      </c>
      <c r="O63" s="270"/>
      <c r="P63" s="143">
        <v>0</v>
      </c>
      <c r="Q63" s="139"/>
      <c r="R63" s="267">
        <f>R64</f>
        <v>2000</v>
      </c>
      <c r="S63" s="268"/>
      <c r="T63" s="269">
        <v>10000</v>
      </c>
      <c r="U63" s="270"/>
      <c r="V63" s="106">
        <v>10000</v>
      </c>
    </row>
    <row r="64" spans="1:22" ht="18.75" customHeight="1" thickBot="1" x14ac:dyDescent="0.3">
      <c r="A64" s="75"/>
      <c r="B64" s="140"/>
      <c r="C64" s="114"/>
      <c r="D64" s="114"/>
      <c r="E64" s="141"/>
      <c r="F64" s="141"/>
      <c r="G64" s="141"/>
      <c r="H64" s="138"/>
      <c r="I64" s="138"/>
      <c r="J64" s="138"/>
      <c r="K64" s="142" t="s">
        <v>132</v>
      </c>
      <c r="L64" s="105">
        <v>3</v>
      </c>
      <c r="M64" s="124">
        <v>14</v>
      </c>
      <c r="N64" s="274">
        <v>7700020040</v>
      </c>
      <c r="O64" s="270"/>
      <c r="P64" s="143">
        <v>240</v>
      </c>
      <c r="Q64" s="139"/>
      <c r="R64" s="267">
        <v>2000</v>
      </c>
      <c r="S64" s="268"/>
      <c r="T64" s="269">
        <v>10000</v>
      </c>
      <c r="U64" s="270"/>
      <c r="V64" s="88">
        <v>10000</v>
      </c>
    </row>
    <row r="65" spans="1:22" ht="16.5" customHeight="1" thickBot="1" x14ac:dyDescent="0.3">
      <c r="A65" s="75"/>
      <c r="B65" s="385" t="s">
        <v>142</v>
      </c>
      <c r="C65" s="345"/>
      <c r="D65" s="345"/>
      <c r="E65" s="345"/>
      <c r="F65" s="345"/>
      <c r="G65" s="345"/>
      <c r="H65" s="345"/>
      <c r="I65" s="345"/>
      <c r="J65" s="345"/>
      <c r="K65" s="296"/>
      <c r="L65" s="121">
        <v>4</v>
      </c>
      <c r="M65" s="121">
        <v>0</v>
      </c>
      <c r="N65" s="259">
        <v>0</v>
      </c>
      <c r="O65" s="347"/>
      <c r="P65" s="348">
        <v>0</v>
      </c>
      <c r="Q65" s="349"/>
      <c r="R65" s="261">
        <f>R66</f>
        <v>3787461.23</v>
      </c>
      <c r="S65" s="350"/>
      <c r="T65" s="263">
        <f>T66</f>
        <v>572000</v>
      </c>
      <c r="U65" s="271"/>
      <c r="V65" s="118">
        <f>V67</f>
        <v>597000</v>
      </c>
    </row>
    <row r="66" spans="1:22" ht="14.25" customHeight="1" thickBot="1" x14ac:dyDescent="0.3">
      <c r="A66" s="75"/>
      <c r="B66" s="79"/>
      <c r="C66" s="344" t="s">
        <v>68</v>
      </c>
      <c r="D66" s="345"/>
      <c r="E66" s="345"/>
      <c r="F66" s="345"/>
      <c r="G66" s="345"/>
      <c r="H66" s="345"/>
      <c r="I66" s="345"/>
      <c r="J66" s="345"/>
      <c r="K66" s="346"/>
      <c r="L66" s="121">
        <v>4</v>
      </c>
      <c r="M66" s="121">
        <v>9</v>
      </c>
      <c r="N66" s="259">
        <v>0</v>
      </c>
      <c r="O66" s="347"/>
      <c r="P66" s="348">
        <v>0</v>
      </c>
      <c r="Q66" s="349"/>
      <c r="R66" s="261">
        <f>R67</f>
        <v>3787461.23</v>
      </c>
      <c r="S66" s="350"/>
      <c r="T66" s="263">
        <f>T67</f>
        <v>572000</v>
      </c>
      <c r="U66" s="271"/>
      <c r="V66" s="118">
        <f>V67</f>
        <v>597000</v>
      </c>
    </row>
    <row r="67" spans="1:22" ht="28.5" customHeight="1" thickBot="1" x14ac:dyDescent="0.3">
      <c r="A67" s="75"/>
      <c r="B67" s="79"/>
      <c r="C67" s="325"/>
      <c r="D67" s="326"/>
      <c r="E67" s="327" t="s">
        <v>202</v>
      </c>
      <c r="F67" s="328"/>
      <c r="G67" s="328"/>
      <c r="H67" s="328"/>
      <c r="I67" s="328"/>
      <c r="J67" s="328"/>
      <c r="K67" s="329"/>
      <c r="L67" s="85">
        <v>4</v>
      </c>
      <c r="M67" s="85">
        <v>9</v>
      </c>
      <c r="N67" s="265">
        <v>5500000000</v>
      </c>
      <c r="O67" s="330"/>
      <c r="P67" s="331">
        <v>0</v>
      </c>
      <c r="Q67" s="332"/>
      <c r="R67" s="267">
        <f>R71+R74+R76</f>
        <v>3787461.23</v>
      </c>
      <c r="S67" s="273"/>
      <c r="T67" s="269">
        <f>T68</f>
        <v>572000</v>
      </c>
      <c r="U67" s="272"/>
      <c r="V67" s="88">
        <f>V68</f>
        <v>597000</v>
      </c>
    </row>
    <row r="68" spans="1:22" ht="22.5" customHeight="1" thickBot="1" x14ac:dyDescent="0.3">
      <c r="A68" s="290"/>
      <c r="B68" s="313"/>
      <c r="C68" s="335"/>
      <c r="D68" s="336"/>
      <c r="E68" s="337"/>
      <c r="F68" s="338"/>
      <c r="G68" s="339" t="s">
        <v>143</v>
      </c>
      <c r="H68" s="340"/>
      <c r="I68" s="340"/>
      <c r="J68" s="340"/>
      <c r="K68" s="341"/>
      <c r="L68" s="358">
        <v>4</v>
      </c>
      <c r="M68" s="358">
        <v>9</v>
      </c>
      <c r="N68" s="360">
        <v>5540000000</v>
      </c>
      <c r="O68" s="361"/>
      <c r="P68" s="364">
        <v>0</v>
      </c>
      <c r="Q68" s="365"/>
      <c r="R68" s="368">
        <f>R70+R73+R75</f>
        <v>3787461.23</v>
      </c>
      <c r="S68" s="369"/>
      <c r="T68" s="372">
        <f>T70</f>
        <v>572000</v>
      </c>
      <c r="U68" s="373"/>
      <c r="V68" s="428">
        <f>V70</f>
        <v>597000</v>
      </c>
    </row>
    <row r="69" spans="1:22" ht="9.75" hidden="1" customHeight="1" thickBot="1" x14ac:dyDescent="0.3">
      <c r="A69" s="290"/>
      <c r="B69" s="314"/>
      <c r="C69" s="351"/>
      <c r="D69" s="352"/>
      <c r="E69" s="353"/>
      <c r="F69" s="354"/>
      <c r="G69" s="355"/>
      <c r="H69" s="356"/>
      <c r="I69" s="356"/>
      <c r="J69" s="356"/>
      <c r="K69" s="357"/>
      <c r="L69" s="423"/>
      <c r="M69" s="423"/>
      <c r="N69" s="362"/>
      <c r="O69" s="363"/>
      <c r="P69" s="366"/>
      <c r="Q69" s="367"/>
      <c r="R69" s="370"/>
      <c r="S69" s="371"/>
      <c r="T69" s="374"/>
      <c r="U69" s="375"/>
      <c r="V69" s="429"/>
    </row>
    <row r="70" spans="1:22" ht="26.25" customHeight="1" thickBot="1" x14ac:dyDescent="0.3">
      <c r="A70" s="75"/>
      <c r="B70" s="79"/>
      <c r="C70" s="325"/>
      <c r="D70" s="326"/>
      <c r="E70" s="342"/>
      <c r="F70" s="343"/>
      <c r="G70" s="327" t="s">
        <v>144</v>
      </c>
      <c r="H70" s="328"/>
      <c r="I70" s="328"/>
      <c r="J70" s="328"/>
      <c r="K70" s="328"/>
      <c r="L70" s="150">
        <v>4</v>
      </c>
      <c r="M70" s="150">
        <v>9</v>
      </c>
      <c r="N70" s="274">
        <v>5540095280</v>
      </c>
      <c r="O70" s="330"/>
      <c r="P70" s="331">
        <v>0</v>
      </c>
      <c r="Q70" s="332"/>
      <c r="R70" s="267">
        <f>R71</f>
        <v>1139183.6499999999</v>
      </c>
      <c r="S70" s="273"/>
      <c r="T70" s="269">
        <f>T71</f>
        <v>572000</v>
      </c>
      <c r="U70" s="272"/>
      <c r="V70" s="106">
        <f>V71</f>
        <v>597000</v>
      </c>
    </row>
    <row r="71" spans="1:22" ht="18.75" customHeight="1" x14ac:dyDescent="0.25">
      <c r="A71" s="290"/>
      <c r="B71" s="313"/>
      <c r="C71" s="335"/>
      <c r="D71" s="336"/>
      <c r="E71" s="337"/>
      <c r="F71" s="338"/>
      <c r="G71" s="420"/>
      <c r="H71" s="339" t="s">
        <v>141</v>
      </c>
      <c r="I71" s="340"/>
      <c r="J71" s="340"/>
      <c r="K71" s="341"/>
      <c r="L71" s="423">
        <v>4</v>
      </c>
      <c r="M71" s="423">
        <v>9</v>
      </c>
      <c r="N71" s="360">
        <v>5540095280</v>
      </c>
      <c r="O71" s="361"/>
      <c r="P71" s="364">
        <v>240</v>
      </c>
      <c r="Q71" s="365"/>
      <c r="R71" s="368">
        <f>'Приложение 5'!Q74</f>
        <v>1139183.6499999999</v>
      </c>
      <c r="S71" s="369"/>
      <c r="T71" s="372">
        <v>572000</v>
      </c>
      <c r="U71" s="373"/>
      <c r="V71" s="376">
        <v>597000</v>
      </c>
    </row>
    <row r="72" spans="1:22" ht="2.25" customHeight="1" thickBot="1" x14ac:dyDescent="0.3">
      <c r="A72" s="290"/>
      <c r="B72" s="314"/>
      <c r="C72" s="351"/>
      <c r="D72" s="352"/>
      <c r="E72" s="353"/>
      <c r="F72" s="354"/>
      <c r="G72" s="421"/>
      <c r="H72" s="355"/>
      <c r="I72" s="356"/>
      <c r="J72" s="356"/>
      <c r="K72" s="357"/>
      <c r="L72" s="359"/>
      <c r="M72" s="359"/>
      <c r="N72" s="362"/>
      <c r="O72" s="363"/>
      <c r="P72" s="366"/>
      <c r="Q72" s="367"/>
      <c r="R72" s="370"/>
      <c r="S72" s="371"/>
      <c r="T72" s="374"/>
      <c r="U72" s="375"/>
      <c r="V72" s="377"/>
    </row>
    <row r="73" spans="1:22" ht="20.25" customHeight="1" thickBot="1" x14ac:dyDescent="0.3">
      <c r="A73" s="75"/>
      <c r="B73" s="140"/>
      <c r="C73" s="114"/>
      <c r="D73" s="114"/>
      <c r="E73" s="141"/>
      <c r="F73" s="141"/>
      <c r="G73" s="141"/>
      <c r="H73" s="138"/>
      <c r="I73" s="138"/>
      <c r="J73" s="138"/>
      <c r="K73" s="147" t="s">
        <v>206</v>
      </c>
      <c r="L73" s="85">
        <v>4</v>
      </c>
      <c r="M73" s="85">
        <v>9</v>
      </c>
      <c r="N73" s="265" t="s">
        <v>207</v>
      </c>
      <c r="O73" s="270"/>
      <c r="P73" s="148">
        <v>0</v>
      </c>
      <c r="Q73" s="149"/>
      <c r="R73" s="267">
        <f>R74</f>
        <v>1273597</v>
      </c>
      <c r="S73" s="268"/>
      <c r="T73" s="269">
        <v>0</v>
      </c>
      <c r="U73" s="270"/>
      <c r="V73" s="88">
        <v>0</v>
      </c>
    </row>
    <row r="74" spans="1:22" ht="15.75" customHeight="1" thickBot="1" x14ac:dyDescent="0.3">
      <c r="A74" s="75"/>
      <c r="B74" s="140"/>
      <c r="C74" s="114"/>
      <c r="D74" s="114"/>
      <c r="E74" s="141"/>
      <c r="F74" s="141"/>
      <c r="G74" s="141"/>
      <c r="H74" s="138"/>
      <c r="I74" s="138"/>
      <c r="J74" s="138"/>
      <c r="K74" s="147" t="s">
        <v>204</v>
      </c>
      <c r="L74" s="85">
        <v>4</v>
      </c>
      <c r="M74" s="85">
        <v>9</v>
      </c>
      <c r="N74" s="265" t="s">
        <v>207</v>
      </c>
      <c r="O74" s="270"/>
      <c r="P74" s="148">
        <v>240</v>
      </c>
      <c r="Q74" s="149"/>
      <c r="R74" s="267">
        <v>1273597</v>
      </c>
      <c r="S74" s="268"/>
      <c r="T74" s="269">
        <v>0</v>
      </c>
      <c r="U74" s="270"/>
      <c r="V74" s="88">
        <v>0</v>
      </c>
    </row>
    <row r="75" spans="1:22" ht="32.25" customHeight="1" thickBot="1" x14ac:dyDescent="0.3">
      <c r="A75" s="75"/>
      <c r="B75" s="140"/>
      <c r="C75" s="114"/>
      <c r="D75" s="114"/>
      <c r="E75" s="141"/>
      <c r="F75" s="141"/>
      <c r="G75" s="141"/>
      <c r="H75" s="138"/>
      <c r="I75" s="138"/>
      <c r="J75" s="138"/>
      <c r="K75" s="147" t="s">
        <v>225</v>
      </c>
      <c r="L75" s="85">
        <v>4</v>
      </c>
      <c r="M75" s="85">
        <v>9</v>
      </c>
      <c r="N75" s="265" t="s">
        <v>224</v>
      </c>
      <c r="O75" s="270"/>
      <c r="P75" s="148">
        <v>0</v>
      </c>
      <c r="Q75" s="149"/>
      <c r="R75" s="267">
        <f>R76</f>
        <v>1374680.58</v>
      </c>
      <c r="S75" s="268"/>
      <c r="T75" s="269">
        <v>0</v>
      </c>
      <c r="U75" s="270"/>
      <c r="V75" s="88">
        <v>0</v>
      </c>
    </row>
    <row r="76" spans="1:22" ht="24.75" customHeight="1" thickBot="1" x14ac:dyDescent="0.3">
      <c r="A76" s="75"/>
      <c r="B76" s="140"/>
      <c r="C76" s="114"/>
      <c r="D76" s="114"/>
      <c r="E76" s="141"/>
      <c r="F76" s="141"/>
      <c r="G76" s="141"/>
      <c r="H76" s="138"/>
      <c r="I76" s="138"/>
      <c r="J76" s="138"/>
      <c r="K76" s="147" t="s">
        <v>141</v>
      </c>
      <c r="L76" s="85">
        <v>4</v>
      </c>
      <c r="M76" s="85">
        <v>9</v>
      </c>
      <c r="N76" s="265" t="s">
        <v>224</v>
      </c>
      <c r="O76" s="270"/>
      <c r="P76" s="148">
        <v>240</v>
      </c>
      <c r="Q76" s="149"/>
      <c r="R76" s="267">
        <v>1374680.58</v>
      </c>
      <c r="S76" s="268"/>
      <c r="T76" s="269">
        <v>0</v>
      </c>
      <c r="U76" s="270"/>
      <c r="V76" s="88">
        <v>0</v>
      </c>
    </row>
    <row r="77" spans="1:22" ht="18.75" customHeight="1" thickBot="1" x14ac:dyDescent="0.3">
      <c r="A77" s="75"/>
      <c r="B77" s="385" t="s">
        <v>145</v>
      </c>
      <c r="C77" s="345"/>
      <c r="D77" s="345"/>
      <c r="E77" s="345"/>
      <c r="F77" s="345"/>
      <c r="G77" s="345"/>
      <c r="H77" s="345"/>
      <c r="I77" s="345"/>
      <c r="J77" s="345"/>
      <c r="K77" s="346"/>
      <c r="L77" s="121">
        <v>5</v>
      </c>
      <c r="M77" s="121">
        <v>0</v>
      </c>
      <c r="N77" s="259">
        <v>0</v>
      </c>
      <c r="O77" s="347"/>
      <c r="P77" s="348">
        <v>0</v>
      </c>
      <c r="Q77" s="349"/>
      <c r="R77" s="430">
        <f>R78</f>
        <v>769327.22</v>
      </c>
      <c r="S77" s="431"/>
      <c r="T77" s="263">
        <f>T78</f>
        <v>278990</v>
      </c>
      <c r="U77" s="271"/>
      <c r="V77" s="118">
        <f>V79</f>
        <v>274990</v>
      </c>
    </row>
    <row r="78" spans="1:22" ht="16.5" customHeight="1" thickBot="1" x14ac:dyDescent="0.3">
      <c r="A78" s="75"/>
      <c r="B78" s="79"/>
      <c r="C78" s="344" t="s">
        <v>43</v>
      </c>
      <c r="D78" s="345"/>
      <c r="E78" s="345"/>
      <c r="F78" s="345"/>
      <c r="G78" s="345"/>
      <c r="H78" s="345"/>
      <c r="I78" s="345"/>
      <c r="J78" s="345"/>
      <c r="K78" s="346"/>
      <c r="L78" s="121">
        <v>5</v>
      </c>
      <c r="M78" s="121">
        <v>3</v>
      </c>
      <c r="N78" s="259">
        <v>0</v>
      </c>
      <c r="O78" s="347"/>
      <c r="P78" s="348">
        <v>0</v>
      </c>
      <c r="Q78" s="349"/>
      <c r="R78" s="430">
        <f>R79</f>
        <v>769327.22</v>
      </c>
      <c r="S78" s="431"/>
      <c r="T78" s="263">
        <f>T79</f>
        <v>278990</v>
      </c>
      <c r="U78" s="271"/>
      <c r="V78" s="118">
        <f>V79</f>
        <v>274990</v>
      </c>
    </row>
    <row r="79" spans="1:22" ht="30.75" customHeight="1" thickBot="1" x14ac:dyDescent="0.3">
      <c r="A79" s="75"/>
      <c r="B79" s="79"/>
      <c r="C79" s="325"/>
      <c r="D79" s="326"/>
      <c r="E79" s="327" t="s">
        <v>202</v>
      </c>
      <c r="F79" s="328"/>
      <c r="G79" s="328"/>
      <c r="H79" s="328"/>
      <c r="I79" s="328"/>
      <c r="J79" s="328"/>
      <c r="K79" s="329"/>
      <c r="L79" s="85">
        <v>5</v>
      </c>
      <c r="M79" s="85">
        <v>3</v>
      </c>
      <c r="N79" s="265">
        <v>5500000000</v>
      </c>
      <c r="O79" s="330"/>
      <c r="P79" s="331">
        <v>0</v>
      </c>
      <c r="Q79" s="332"/>
      <c r="R79" s="267">
        <f>R80</f>
        <v>769327.22</v>
      </c>
      <c r="S79" s="273"/>
      <c r="T79" s="269">
        <f>T80</f>
        <v>278990</v>
      </c>
      <c r="U79" s="272"/>
      <c r="V79" s="88">
        <f>V80</f>
        <v>274990</v>
      </c>
    </row>
    <row r="80" spans="1:22" ht="27" customHeight="1" thickBot="1" x14ac:dyDescent="0.3">
      <c r="A80" s="75"/>
      <c r="B80" s="79"/>
      <c r="C80" s="325"/>
      <c r="D80" s="326"/>
      <c r="E80" s="327" t="s">
        <v>234</v>
      </c>
      <c r="F80" s="328"/>
      <c r="G80" s="328"/>
      <c r="H80" s="328"/>
      <c r="I80" s="328"/>
      <c r="J80" s="328"/>
      <c r="K80" s="329"/>
      <c r="L80" s="85">
        <v>5</v>
      </c>
      <c r="M80" s="85">
        <v>3</v>
      </c>
      <c r="N80" s="265">
        <v>5550000000</v>
      </c>
      <c r="O80" s="330"/>
      <c r="P80" s="331">
        <v>0</v>
      </c>
      <c r="Q80" s="332"/>
      <c r="R80" s="267">
        <f>R81</f>
        <v>769327.22</v>
      </c>
      <c r="S80" s="273"/>
      <c r="T80" s="269">
        <f>T81</f>
        <v>278990</v>
      </c>
      <c r="U80" s="272"/>
      <c r="V80" s="88">
        <f>V81</f>
        <v>274990</v>
      </c>
    </row>
    <row r="81" spans="1:22" ht="28.5" customHeight="1" thickBot="1" x14ac:dyDescent="0.3">
      <c r="A81" s="75"/>
      <c r="B81" s="79"/>
      <c r="C81" s="325"/>
      <c r="D81" s="326"/>
      <c r="E81" s="327" t="s">
        <v>146</v>
      </c>
      <c r="F81" s="328"/>
      <c r="G81" s="328"/>
      <c r="H81" s="328"/>
      <c r="I81" s="328"/>
      <c r="J81" s="328"/>
      <c r="K81" s="329"/>
      <c r="L81" s="85">
        <v>5</v>
      </c>
      <c r="M81" s="85">
        <v>3</v>
      </c>
      <c r="N81" s="265">
        <v>5550095310</v>
      </c>
      <c r="O81" s="330"/>
      <c r="P81" s="331">
        <v>0</v>
      </c>
      <c r="Q81" s="332"/>
      <c r="R81" s="267">
        <f>R82</f>
        <v>769327.22</v>
      </c>
      <c r="S81" s="273"/>
      <c r="T81" s="269">
        <f>T82</f>
        <v>278990</v>
      </c>
      <c r="U81" s="272"/>
      <c r="V81" s="88">
        <f>V82</f>
        <v>274990</v>
      </c>
    </row>
    <row r="82" spans="1:22" ht="14.25" customHeight="1" thickBot="1" x14ac:dyDescent="0.3">
      <c r="A82" s="75"/>
      <c r="B82" s="79"/>
      <c r="C82" s="325"/>
      <c r="D82" s="326"/>
      <c r="E82" s="327" t="s">
        <v>141</v>
      </c>
      <c r="F82" s="328"/>
      <c r="G82" s="328"/>
      <c r="H82" s="328"/>
      <c r="I82" s="328"/>
      <c r="J82" s="328"/>
      <c r="K82" s="329"/>
      <c r="L82" s="85">
        <v>5</v>
      </c>
      <c r="M82" s="85">
        <v>3</v>
      </c>
      <c r="N82" s="265">
        <v>5550095310</v>
      </c>
      <c r="O82" s="330"/>
      <c r="P82" s="331">
        <v>240</v>
      </c>
      <c r="Q82" s="332"/>
      <c r="R82" s="267">
        <f>'Приложение 5'!Q81</f>
        <v>769327.22</v>
      </c>
      <c r="S82" s="273"/>
      <c r="T82" s="269">
        <v>278990</v>
      </c>
      <c r="U82" s="272"/>
      <c r="V82" s="88">
        <v>274990</v>
      </c>
    </row>
    <row r="83" spans="1:22" ht="16.5" customHeight="1" thickBot="1" x14ac:dyDescent="0.3">
      <c r="A83" s="75"/>
      <c r="B83" s="385" t="s">
        <v>147</v>
      </c>
      <c r="C83" s="345"/>
      <c r="D83" s="345"/>
      <c r="E83" s="345"/>
      <c r="F83" s="345"/>
      <c r="G83" s="345"/>
      <c r="H83" s="345"/>
      <c r="I83" s="345"/>
      <c r="J83" s="345"/>
      <c r="K83" s="346"/>
      <c r="L83" s="121">
        <v>8</v>
      </c>
      <c r="M83" s="121">
        <v>0</v>
      </c>
      <c r="N83" s="259">
        <v>0</v>
      </c>
      <c r="O83" s="347"/>
      <c r="P83" s="348">
        <v>0</v>
      </c>
      <c r="Q83" s="349"/>
      <c r="R83" s="261">
        <f>R84</f>
        <v>1836248.24</v>
      </c>
      <c r="S83" s="350"/>
      <c r="T83" s="263">
        <f>T84</f>
        <v>1486300</v>
      </c>
      <c r="U83" s="271"/>
      <c r="V83" s="118">
        <f>V84</f>
        <v>1486300</v>
      </c>
    </row>
    <row r="84" spans="1:22" ht="16.5" thickBot="1" x14ac:dyDescent="0.3">
      <c r="A84" s="75"/>
      <c r="B84" s="79"/>
      <c r="C84" s="344" t="s">
        <v>46</v>
      </c>
      <c r="D84" s="345"/>
      <c r="E84" s="345"/>
      <c r="F84" s="345"/>
      <c r="G84" s="345"/>
      <c r="H84" s="345"/>
      <c r="I84" s="345"/>
      <c r="J84" s="345"/>
      <c r="K84" s="346"/>
      <c r="L84" s="121">
        <v>8</v>
      </c>
      <c r="M84" s="121">
        <v>1</v>
      </c>
      <c r="N84" s="259">
        <v>0</v>
      </c>
      <c r="O84" s="347"/>
      <c r="P84" s="348">
        <v>0</v>
      </c>
      <c r="Q84" s="349"/>
      <c r="R84" s="261">
        <f>R85</f>
        <v>1836248.24</v>
      </c>
      <c r="S84" s="350"/>
      <c r="T84" s="263">
        <f>T85</f>
        <v>1486300</v>
      </c>
      <c r="U84" s="271"/>
      <c r="V84" s="118">
        <f>V85</f>
        <v>1486300</v>
      </c>
    </row>
    <row r="85" spans="1:22" ht="26.25" customHeight="1" thickBot="1" x14ac:dyDescent="0.3">
      <c r="A85" s="75"/>
      <c r="B85" s="79"/>
      <c r="C85" s="325"/>
      <c r="D85" s="326"/>
      <c r="E85" s="327" t="s">
        <v>202</v>
      </c>
      <c r="F85" s="328"/>
      <c r="G85" s="328"/>
      <c r="H85" s="328"/>
      <c r="I85" s="328"/>
      <c r="J85" s="328"/>
      <c r="K85" s="329"/>
      <c r="L85" s="85">
        <v>8</v>
      </c>
      <c r="M85" s="85">
        <v>1</v>
      </c>
      <c r="N85" s="265">
        <v>5500000000</v>
      </c>
      <c r="O85" s="330"/>
      <c r="P85" s="331">
        <v>0</v>
      </c>
      <c r="Q85" s="332"/>
      <c r="R85" s="267">
        <f>R86</f>
        <v>1836248.24</v>
      </c>
      <c r="S85" s="273"/>
      <c r="T85" s="269">
        <f>T86</f>
        <v>1486300</v>
      </c>
      <c r="U85" s="272"/>
      <c r="V85" s="88">
        <f>V86</f>
        <v>1486300</v>
      </c>
    </row>
    <row r="86" spans="1:22" ht="27.75" customHeight="1" thickBot="1" x14ac:dyDescent="0.3">
      <c r="A86" s="75"/>
      <c r="B86" s="79"/>
      <c r="C86" s="325"/>
      <c r="D86" s="326"/>
      <c r="E86" s="327" t="s">
        <v>148</v>
      </c>
      <c r="F86" s="328"/>
      <c r="G86" s="328"/>
      <c r="H86" s="328"/>
      <c r="I86" s="328"/>
      <c r="J86" s="328"/>
      <c r="K86" s="329"/>
      <c r="L86" s="85">
        <v>8</v>
      </c>
      <c r="M86" s="85">
        <v>1</v>
      </c>
      <c r="N86" s="265">
        <v>5560000000</v>
      </c>
      <c r="O86" s="330"/>
      <c r="P86" s="331">
        <v>0</v>
      </c>
      <c r="Q86" s="332"/>
      <c r="R86" s="267">
        <f>R87+R89</f>
        <v>1836248.24</v>
      </c>
      <c r="S86" s="273"/>
      <c r="T86" s="269">
        <f>T87+T89</f>
        <v>1486300</v>
      </c>
      <c r="U86" s="272"/>
      <c r="V86" s="88">
        <f>V87+V89</f>
        <v>1486300</v>
      </c>
    </row>
    <row r="87" spans="1:22" ht="27" customHeight="1" thickBot="1" x14ac:dyDescent="0.3">
      <c r="A87" s="75"/>
      <c r="B87" s="79"/>
      <c r="C87" s="80"/>
      <c r="D87" s="81"/>
      <c r="E87" s="82"/>
      <c r="F87" s="83"/>
      <c r="G87" s="327" t="s">
        <v>149</v>
      </c>
      <c r="H87" s="328"/>
      <c r="I87" s="328"/>
      <c r="J87" s="328"/>
      <c r="K87" s="329"/>
      <c r="L87" s="85">
        <v>8</v>
      </c>
      <c r="M87" s="85">
        <v>1</v>
      </c>
      <c r="N87" s="265">
        <v>5560075080</v>
      </c>
      <c r="O87" s="330"/>
      <c r="P87" s="331">
        <v>0</v>
      </c>
      <c r="Q87" s="332"/>
      <c r="R87" s="267">
        <f>R88</f>
        <v>1054900</v>
      </c>
      <c r="S87" s="273"/>
      <c r="T87" s="269">
        <f>T88</f>
        <v>1086300</v>
      </c>
      <c r="U87" s="272"/>
      <c r="V87" s="88">
        <f>V88</f>
        <v>1086300</v>
      </c>
    </row>
    <row r="88" spans="1:22" ht="20.25" customHeight="1" thickBot="1" x14ac:dyDescent="0.3">
      <c r="A88" s="75"/>
      <c r="B88" s="79"/>
      <c r="C88" s="325"/>
      <c r="D88" s="326"/>
      <c r="E88" s="342"/>
      <c r="F88" s="343"/>
      <c r="G88" s="327" t="s">
        <v>116</v>
      </c>
      <c r="H88" s="328"/>
      <c r="I88" s="328"/>
      <c r="J88" s="328"/>
      <c r="K88" s="329"/>
      <c r="L88" s="85">
        <v>8</v>
      </c>
      <c r="M88" s="85">
        <v>1</v>
      </c>
      <c r="N88" s="265">
        <v>5560075080</v>
      </c>
      <c r="O88" s="330"/>
      <c r="P88" s="331">
        <v>540</v>
      </c>
      <c r="Q88" s="332"/>
      <c r="R88" s="267">
        <v>1054900</v>
      </c>
      <c r="S88" s="273"/>
      <c r="T88" s="269">
        <v>1086300</v>
      </c>
      <c r="U88" s="272"/>
      <c r="V88" s="88">
        <v>1086300</v>
      </c>
    </row>
    <row r="89" spans="1:22" ht="29.25" customHeight="1" thickBot="1" x14ac:dyDescent="0.3">
      <c r="A89" s="75"/>
      <c r="B89" s="79"/>
      <c r="C89" s="325"/>
      <c r="D89" s="326"/>
      <c r="E89" s="342"/>
      <c r="F89" s="343"/>
      <c r="G89" s="111"/>
      <c r="H89" s="327" t="s">
        <v>150</v>
      </c>
      <c r="I89" s="328"/>
      <c r="J89" s="328"/>
      <c r="K89" s="329"/>
      <c r="L89" s="85">
        <v>8</v>
      </c>
      <c r="M89" s="85">
        <v>1</v>
      </c>
      <c r="N89" s="265">
        <v>5560095220</v>
      </c>
      <c r="O89" s="330"/>
      <c r="P89" s="331">
        <v>0</v>
      </c>
      <c r="Q89" s="332"/>
      <c r="R89" s="267">
        <f>R90</f>
        <v>781348.24</v>
      </c>
      <c r="S89" s="273"/>
      <c r="T89" s="269">
        <f>T90</f>
        <v>400000</v>
      </c>
      <c r="U89" s="272"/>
      <c r="V89" s="88">
        <f>V90</f>
        <v>400000</v>
      </c>
    </row>
    <row r="90" spans="1:22" ht="18.75" customHeight="1" thickBot="1" x14ac:dyDescent="0.3">
      <c r="A90" s="75"/>
      <c r="B90" s="122"/>
      <c r="C90" s="89"/>
      <c r="D90" s="90"/>
      <c r="E90" s="91"/>
      <c r="F90" s="92"/>
      <c r="G90" s="123"/>
      <c r="H90" s="94"/>
      <c r="I90" s="95"/>
      <c r="J90" s="95"/>
      <c r="K90" s="96" t="s">
        <v>141</v>
      </c>
      <c r="L90" s="105">
        <v>8</v>
      </c>
      <c r="M90" s="124">
        <v>1</v>
      </c>
      <c r="N90" s="265">
        <v>5560095220</v>
      </c>
      <c r="O90" s="330"/>
      <c r="P90" s="109">
        <v>240</v>
      </c>
      <c r="Q90" s="110"/>
      <c r="R90" s="267">
        <v>781348.24</v>
      </c>
      <c r="S90" s="273"/>
      <c r="T90" s="269">
        <v>400000</v>
      </c>
      <c r="U90" s="272"/>
      <c r="V90" s="125">
        <v>400000</v>
      </c>
    </row>
    <row r="91" spans="1:22" ht="23.25" customHeight="1" x14ac:dyDescent="0.25">
      <c r="A91" s="437"/>
      <c r="B91" s="315" t="s">
        <v>151</v>
      </c>
      <c r="C91" s="316"/>
      <c r="D91" s="316"/>
      <c r="E91" s="316"/>
      <c r="F91" s="316"/>
      <c r="G91" s="316"/>
      <c r="H91" s="316"/>
      <c r="I91" s="316"/>
      <c r="J91" s="316"/>
      <c r="K91" s="316"/>
      <c r="L91" s="436"/>
      <c r="M91" s="436"/>
      <c r="N91" s="436"/>
      <c r="O91" s="436"/>
      <c r="P91" s="439"/>
      <c r="Q91" s="440"/>
      <c r="R91" s="432">
        <f>R83+R77+R65+R52+R43+R9</f>
        <v>8523160.5599999987</v>
      </c>
      <c r="S91" s="433"/>
      <c r="T91" s="432">
        <f>T83+T77+T65+T52+T43+T9</f>
        <v>4296640</v>
      </c>
      <c r="U91" s="433"/>
      <c r="V91" s="443">
        <f>V83+V77+V65+V52+V43+V9</f>
        <v>4320155</v>
      </c>
    </row>
    <row r="92" spans="1:22" ht="0.75" customHeight="1" thickBot="1" x14ac:dyDescent="0.3">
      <c r="A92" s="437"/>
      <c r="B92" s="318"/>
      <c r="C92" s="295"/>
      <c r="D92" s="295"/>
      <c r="E92" s="295"/>
      <c r="F92" s="295"/>
      <c r="G92" s="295"/>
      <c r="H92" s="295"/>
      <c r="I92" s="295"/>
      <c r="J92" s="295"/>
      <c r="K92" s="295"/>
      <c r="L92" s="438"/>
      <c r="M92" s="438"/>
      <c r="N92" s="438"/>
      <c r="O92" s="438"/>
      <c r="P92" s="441"/>
      <c r="Q92" s="442"/>
      <c r="R92" s="434"/>
      <c r="S92" s="435"/>
      <c r="T92" s="434"/>
      <c r="U92" s="435"/>
      <c r="V92" s="444"/>
    </row>
    <row r="93" spans="1:22" x14ac:dyDescent="0.25">
      <c r="A93" s="67"/>
      <c r="B93" s="67"/>
      <c r="C93" s="445"/>
      <c r="D93" s="445"/>
      <c r="E93" s="445"/>
      <c r="F93" s="445"/>
      <c r="G93" s="126"/>
      <c r="H93" s="445"/>
      <c r="I93" s="445"/>
      <c r="J93" s="445"/>
      <c r="K93" s="445"/>
      <c r="L93" s="67"/>
      <c r="M93" s="67"/>
      <c r="N93" s="445"/>
      <c r="O93" s="445"/>
      <c r="P93" s="445"/>
      <c r="Q93" s="445"/>
      <c r="R93" s="436"/>
      <c r="S93" s="436"/>
      <c r="T93" s="436"/>
      <c r="U93" s="436"/>
      <c r="V93" s="70"/>
    </row>
    <row r="94" spans="1:22" x14ac:dyDescent="0.25">
      <c r="A94" s="67"/>
      <c r="B94" s="67"/>
      <c r="C94" s="277"/>
      <c r="D94" s="277"/>
      <c r="E94" s="277"/>
      <c r="F94" s="277"/>
      <c r="G94" s="67"/>
      <c r="H94" s="277"/>
      <c r="I94" s="277"/>
      <c r="J94" s="277"/>
      <c r="K94" s="277"/>
      <c r="L94" s="67"/>
      <c r="M94" s="67"/>
      <c r="N94" s="277"/>
      <c r="O94" s="277"/>
      <c r="P94" s="277"/>
      <c r="Q94" s="277"/>
      <c r="R94" s="277"/>
      <c r="S94" s="277"/>
      <c r="T94" s="277"/>
      <c r="U94" s="277"/>
      <c r="V94" s="67"/>
    </row>
    <row r="95" spans="1:22" x14ac:dyDescent="0.25">
      <c r="A95" s="67"/>
      <c r="B95" s="67"/>
      <c r="C95" s="277"/>
      <c r="D95" s="277"/>
      <c r="E95" s="277"/>
      <c r="F95" s="277"/>
      <c r="G95" s="67"/>
      <c r="H95" s="277"/>
      <c r="I95" s="277"/>
      <c r="J95" s="277"/>
      <c r="K95" s="277"/>
      <c r="L95" s="67"/>
      <c r="M95" s="67"/>
      <c r="N95" s="277"/>
      <c r="O95" s="277"/>
      <c r="P95" s="277"/>
      <c r="Q95" s="277"/>
      <c r="R95" s="277"/>
      <c r="S95" s="277"/>
      <c r="T95" s="277"/>
      <c r="U95" s="277"/>
      <c r="V95" s="67"/>
    </row>
    <row r="96" spans="1:22" x14ac:dyDescent="0.25">
      <c r="A96" s="67"/>
      <c r="B96" s="67"/>
      <c r="C96" s="277"/>
      <c r="D96" s="277"/>
      <c r="E96" s="277"/>
      <c r="F96" s="277"/>
      <c r="G96" s="67"/>
      <c r="H96" s="277"/>
      <c r="I96" s="277"/>
      <c r="J96" s="277"/>
      <c r="K96" s="277"/>
      <c r="L96" s="67"/>
      <c r="M96" s="67"/>
      <c r="N96" s="277"/>
      <c r="O96" s="277"/>
      <c r="P96" s="277"/>
      <c r="Q96" s="277"/>
      <c r="R96" s="277"/>
      <c r="S96" s="277"/>
      <c r="T96" s="277"/>
      <c r="U96" s="277"/>
      <c r="V96" s="67"/>
    </row>
    <row r="97" spans="1:22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</row>
    <row r="98" spans="1:22" x14ac:dyDescent="0.25">
      <c r="A98" s="127"/>
    </row>
  </sheetData>
  <mergeCells count="486">
    <mergeCell ref="N74:O74"/>
    <mergeCell ref="R74:S74"/>
    <mergeCell ref="T74:U74"/>
    <mergeCell ref="R71:S72"/>
    <mergeCell ref="T71:U72"/>
    <mergeCell ref="R68:S69"/>
    <mergeCell ref="T68:U69"/>
    <mergeCell ref="N75:O75"/>
    <mergeCell ref="R75:S75"/>
    <mergeCell ref="T75:U75"/>
    <mergeCell ref="T96:U96"/>
    <mergeCell ref="C96:D96"/>
    <mergeCell ref="E96:F96"/>
    <mergeCell ref="H96:K96"/>
    <mergeCell ref="N96:O96"/>
    <mergeCell ref="P96:Q96"/>
    <mergeCell ref="R96:S96"/>
    <mergeCell ref="T94:U94"/>
    <mergeCell ref="C95:D95"/>
    <mergeCell ref="E95:F95"/>
    <mergeCell ref="H95:K95"/>
    <mergeCell ref="N95:O95"/>
    <mergeCell ref="P95:Q95"/>
    <mergeCell ref="R95:S95"/>
    <mergeCell ref="T95:U95"/>
    <mergeCell ref="C94:D94"/>
    <mergeCell ref="E94:F94"/>
    <mergeCell ref="H94:K94"/>
    <mergeCell ref="N94:O94"/>
    <mergeCell ref="P94:Q94"/>
    <mergeCell ref="R94:S94"/>
    <mergeCell ref="V91:V92"/>
    <mergeCell ref="C93:D93"/>
    <mergeCell ref="E93:F93"/>
    <mergeCell ref="H93:K93"/>
    <mergeCell ref="N93:O93"/>
    <mergeCell ref="P93:Q93"/>
    <mergeCell ref="A91:A92"/>
    <mergeCell ref="B91:K92"/>
    <mergeCell ref="L91:L92"/>
    <mergeCell ref="M91:M92"/>
    <mergeCell ref="N91:O92"/>
    <mergeCell ref="P91:Q92"/>
    <mergeCell ref="N90:O90"/>
    <mergeCell ref="R90:S90"/>
    <mergeCell ref="T90:U90"/>
    <mergeCell ref="T91:U92"/>
    <mergeCell ref="R93:S93"/>
    <mergeCell ref="T93:U93"/>
    <mergeCell ref="R91:S92"/>
    <mergeCell ref="R88:S88"/>
    <mergeCell ref="T88:U88"/>
    <mergeCell ref="C89:D89"/>
    <mergeCell ref="E89:F89"/>
    <mergeCell ref="H89:K89"/>
    <mergeCell ref="N89:O89"/>
    <mergeCell ref="P89:Q89"/>
    <mergeCell ref="R89:S89"/>
    <mergeCell ref="T89:U89"/>
    <mergeCell ref="G87:K87"/>
    <mergeCell ref="N87:O87"/>
    <mergeCell ref="P87:Q87"/>
    <mergeCell ref="R87:S87"/>
    <mergeCell ref="T87:U87"/>
    <mergeCell ref="C88:D88"/>
    <mergeCell ref="E88:F88"/>
    <mergeCell ref="G88:K88"/>
    <mergeCell ref="N88:O88"/>
    <mergeCell ref="P88:Q88"/>
    <mergeCell ref="C86:D86"/>
    <mergeCell ref="E86:K86"/>
    <mergeCell ref="N86:O86"/>
    <mergeCell ref="P86:Q86"/>
    <mergeCell ref="R86:S86"/>
    <mergeCell ref="T86:U86"/>
    <mergeCell ref="C85:D85"/>
    <mergeCell ref="E85:K85"/>
    <mergeCell ref="N85:O85"/>
    <mergeCell ref="P85:Q85"/>
    <mergeCell ref="R85:S85"/>
    <mergeCell ref="T85:U85"/>
    <mergeCell ref="B83:K83"/>
    <mergeCell ref="N83:O83"/>
    <mergeCell ref="P83:Q83"/>
    <mergeCell ref="R83:S83"/>
    <mergeCell ref="T83:U83"/>
    <mergeCell ref="C84:K84"/>
    <mergeCell ref="N84:O84"/>
    <mergeCell ref="P84:Q84"/>
    <mergeCell ref="R84:S84"/>
    <mergeCell ref="T84:U84"/>
    <mergeCell ref="C82:D82"/>
    <mergeCell ref="E82:K82"/>
    <mergeCell ref="N82:O82"/>
    <mergeCell ref="P82:Q82"/>
    <mergeCell ref="R82:S82"/>
    <mergeCell ref="T82:U82"/>
    <mergeCell ref="C81:D81"/>
    <mergeCell ref="E81:K81"/>
    <mergeCell ref="N81:O81"/>
    <mergeCell ref="P81:Q81"/>
    <mergeCell ref="R81:S81"/>
    <mergeCell ref="T81:U81"/>
    <mergeCell ref="T79:U79"/>
    <mergeCell ref="C80:D80"/>
    <mergeCell ref="E80:K80"/>
    <mergeCell ref="N80:O80"/>
    <mergeCell ref="P80:Q80"/>
    <mergeCell ref="R80:S80"/>
    <mergeCell ref="T80:U80"/>
    <mergeCell ref="C78:K78"/>
    <mergeCell ref="N78:O78"/>
    <mergeCell ref="P78:Q78"/>
    <mergeCell ref="R78:S78"/>
    <mergeCell ref="T78:U78"/>
    <mergeCell ref="C79:D79"/>
    <mergeCell ref="E79:K79"/>
    <mergeCell ref="N79:O79"/>
    <mergeCell ref="P79:Q79"/>
    <mergeCell ref="R79:S79"/>
    <mergeCell ref="V71:V72"/>
    <mergeCell ref="B77:K77"/>
    <mergeCell ref="N77:O77"/>
    <mergeCell ref="P77:Q77"/>
    <mergeCell ref="R77:S77"/>
    <mergeCell ref="T77:U77"/>
    <mergeCell ref="L71:L72"/>
    <mergeCell ref="M71:M72"/>
    <mergeCell ref="N71:O72"/>
    <mergeCell ref="P71:Q72"/>
    <mergeCell ref="A71:A72"/>
    <mergeCell ref="B71:B72"/>
    <mergeCell ref="C71:D72"/>
    <mergeCell ref="E71:F72"/>
    <mergeCell ref="G71:G72"/>
    <mergeCell ref="H71:K72"/>
    <mergeCell ref="V68:V69"/>
    <mergeCell ref="C70:D70"/>
    <mergeCell ref="E70:F70"/>
    <mergeCell ref="G70:K70"/>
    <mergeCell ref="N70:O70"/>
    <mergeCell ref="P70:Q70"/>
    <mergeCell ref="R70:S70"/>
    <mergeCell ref="T70:U70"/>
    <mergeCell ref="T67:U67"/>
    <mergeCell ref="A68:A69"/>
    <mergeCell ref="B68:B69"/>
    <mergeCell ref="C68:D69"/>
    <mergeCell ref="E68:F69"/>
    <mergeCell ref="G68:K69"/>
    <mergeCell ref="L68:L69"/>
    <mergeCell ref="M68:M69"/>
    <mergeCell ref="N68:O69"/>
    <mergeCell ref="P68:Q69"/>
    <mergeCell ref="C66:K66"/>
    <mergeCell ref="N66:O66"/>
    <mergeCell ref="P66:Q66"/>
    <mergeCell ref="R66:S66"/>
    <mergeCell ref="T66:U66"/>
    <mergeCell ref="C67:D67"/>
    <mergeCell ref="E67:K67"/>
    <mergeCell ref="N67:O67"/>
    <mergeCell ref="P67:Q67"/>
    <mergeCell ref="R67:S67"/>
    <mergeCell ref="V59:V60"/>
    <mergeCell ref="B65:K65"/>
    <mergeCell ref="N65:O65"/>
    <mergeCell ref="P65:Q65"/>
    <mergeCell ref="R65:S65"/>
    <mergeCell ref="T65:U65"/>
    <mergeCell ref="N64:O64"/>
    <mergeCell ref="N62:O62"/>
    <mergeCell ref="R62:S62"/>
    <mergeCell ref="T62:U62"/>
    <mergeCell ref="L59:L60"/>
    <mergeCell ref="M59:M60"/>
    <mergeCell ref="N59:O60"/>
    <mergeCell ref="P59:Q60"/>
    <mergeCell ref="R59:S60"/>
    <mergeCell ref="T59:U60"/>
    <mergeCell ref="A59:A60"/>
    <mergeCell ref="B59:B60"/>
    <mergeCell ref="C59:D60"/>
    <mergeCell ref="E59:F60"/>
    <mergeCell ref="G59:G60"/>
    <mergeCell ref="H59:K60"/>
    <mergeCell ref="C58:D58"/>
    <mergeCell ref="E58:F58"/>
    <mergeCell ref="G58:K58"/>
    <mergeCell ref="N58:O58"/>
    <mergeCell ref="P58:Q58"/>
    <mergeCell ref="R58:S58"/>
    <mergeCell ref="M56:M57"/>
    <mergeCell ref="N56:O57"/>
    <mergeCell ref="P56:Q57"/>
    <mergeCell ref="R56:S57"/>
    <mergeCell ref="T56:U57"/>
    <mergeCell ref="V56:V57"/>
    <mergeCell ref="A56:A57"/>
    <mergeCell ref="B56:B57"/>
    <mergeCell ref="C56:D57"/>
    <mergeCell ref="E56:F57"/>
    <mergeCell ref="G56:K57"/>
    <mergeCell ref="L56:L57"/>
    <mergeCell ref="C55:D55"/>
    <mergeCell ref="E55:K55"/>
    <mergeCell ref="N55:O55"/>
    <mergeCell ref="P55:Q55"/>
    <mergeCell ref="R55:S55"/>
    <mergeCell ref="T55:U55"/>
    <mergeCell ref="R33:S33"/>
    <mergeCell ref="R34:S34"/>
    <mergeCell ref="R52:S53"/>
    <mergeCell ref="T52:U53"/>
    <mergeCell ref="C54:K54"/>
    <mergeCell ref="N54:O54"/>
    <mergeCell ref="P54:Q54"/>
    <mergeCell ref="R54:S54"/>
    <mergeCell ref="T54:U54"/>
    <mergeCell ref="M50:M51"/>
    <mergeCell ref="V50:V51"/>
    <mergeCell ref="N51:O51"/>
    <mergeCell ref="A52:A53"/>
    <mergeCell ref="B52:K53"/>
    <mergeCell ref="L52:L53"/>
    <mergeCell ref="M52:M53"/>
    <mergeCell ref="N52:O53"/>
    <mergeCell ref="P52:Q53"/>
    <mergeCell ref="V52:V53"/>
    <mergeCell ref="L50:L51"/>
    <mergeCell ref="N50:O50"/>
    <mergeCell ref="P50:Q51"/>
    <mergeCell ref="R50:S51"/>
    <mergeCell ref="T50:U51"/>
    <mergeCell ref="A50:A51"/>
    <mergeCell ref="B50:C51"/>
    <mergeCell ref="D50:E51"/>
    <mergeCell ref="F50:G51"/>
    <mergeCell ref="H50:J51"/>
    <mergeCell ref="K50:K51"/>
    <mergeCell ref="B49:C49"/>
    <mergeCell ref="D49:E49"/>
    <mergeCell ref="F49:G49"/>
    <mergeCell ref="H49:J49"/>
    <mergeCell ref="N49:O49"/>
    <mergeCell ref="P49:Q49"/>
    <mergeCell ref="M47:M48"/>
    <mergeCell ref="N47:O48"/>
    <mergeCell ref="P47:Q48"/>
    <mergeCell ref="R47:S48"/>
    <mergeCell ref="T47:U48"/>
    <mergeCell ref="V47:V48"/>
    <mergeCell ref="A47:A48"/>
    <mergeCell ref="B47:C48"/>
    <mergeCell ref="D47:E48"/>
    <mergeCell ref="F47:G48"/>
    <mergeCell ref="H47:K48"/>
    <mergeCell ref="L47:L48"/>
    <mergeCell ref="B46:C46"/>
    <mergeCell ref="D46:E46"/>
    <mergeCell ref="F46:G46"/>
    <mergeCell ref="H46:K46"/>
    <mergeCell ref="N46:O46"/>
    <mergeCell ref="P46:Q46"/>
    <mergeCell ref="B45:C45"/>
    <mergeCell ref="D45:E45"/>
    <mergeCell ref="F45:K45"/>
    <mergeCell ref="N45:O45"/>
    <mergeCell ref="P45:Q45"/>
    <mergeCell ref="R45:S45"/>
    <mergeCell ref="B43:K43"/>
    <mergeCell ref="N43:O43"/>
    <mergeCell ref="P43:Q43"/>
    <mergeCell ref="R43:S43"/>
    <mergeCell ref="T43:U43"/>
    <mergeCell ref="B44:C44"/>
    <mergeCell ref="D44:K44"/>
    <mergeCell ref="N44:O44"/>
    <mergeCell ref="P44:Q44"/>
    <mergeCell ref="R44:S44"/>
    <mergeCell ref="N29:O29"/>
    <mergeCell ref="N30:O30"/>
    <mergeCell ref="N31:O31"/>
    <mergeCell ref="N32:O32"/>
    <mergeCell ref="N33:O33"/>
    <mergeCell ref="N34:O34"/>
    <mergeCell ref="N26:O26"/>
    <mergeCell ref="R26:S26"/>
    <mergeCell ref="T26:U26"/>
    <mergeCell ref="N27:O27"/>
    <mergeCell ref="R27:S27"/>
    <mergeCell ref="N28:O28"/>
    <mergeCell ref="R28:S28"/>
    <mergeCell ref="T28:U28"/>
    <mergeCell ref="P24:Q24"/>
    <mergeCell ref="R24:S24"/>
    <mergeCell ref="T24:U24"/>
    <mergeCell ref="N25:O25"/>
    <mergeCell ref="R25:S25"/>
    <mergeCell ref="T25:U25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C21:D21"/>
    <mergeCell ref="E21:F21"/>
    <mergeCell ref="G21:H21"/>
    <mergeCell ref="I21:K21"/>
    <mergeCell ref="N21:O21"/>
    <mergeCell ref="P21:Q21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G14:K14"/>
    <mergeCell ref="N14:O14"/>
    <mergeCell ref="P14:Q14"/>
    <mergeCell ref="R14:S14"/>
    <mergeCell ref="P11:Q12"/>
    <mergeCell ref="R11:S12"/>
    <mergeCell ref="T11:U12"/>
    <mergeCell ref="V11:V12"/>
    <mergeCell ref="C13:D13"/>
    <mergeCell ref="E13:K13"/>
    <mergeCell ref="N13:O13"/>
    <mergeCell ref="P13:Q13"/>
    <mergeCell ref="R13:S13"/>
    <mergeCell ref="T13:U13"/>
    <mergeCell ref="P9:Q10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B8:K8"/>
    <mergeCell ref="N8:O8"/>
    <mergeCell ref="P8:Q8"/>
    <mergeCell ref="R8:S8"/>
    <mergeCell ref="T8:U8"/>
    <mergeCell ref="A9:A10"/>
    <mergeCell ref="B9:K10"/>
    <mergeCell ref="L9:L10"/>
    <mergeCell ref="M9:M10"/>
    <mergeCell ref="N9:O10"/>
    <mergeCell ref="P7:Q7"/>
    <mergeCell ref="R7:S7"/>
    <mergeCell ref="T7:U7"/>
    <mergeCell ref="C5:D5"/>
    <mergeCell ref="E5:F5"/>
    <mergeCell ref="H5:K5"/>
    <mergeCell ref="O5:P5"/>
    <mergeCell ref="S5:T5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R29:S29"/>
    <mergeCell ref="R30:S30"/>
    <mergeCell ref="R31:S31"/>
    <mergeCell ref="R32:S32"/>
    <mergeCell ref="T27:U27"/>
    <mergeCell ref="Q4:V4"/>
    <mergeCell ref="Q5:R5"/>
    <mergeCell ref="U5:V5"/>
    <mergeCell ref="A6:V6"/>
    <mergeCell ref="B7:O7"/>
    <mergeCell ref="N63:O63"/>
    <mergeCell ref="R63:S63"/>
    <mergeCell ref="T63:U63"/>
    <mergeCell ref="N61:O61"/>
    <mergeCell ref="R61:S61"/>
    <mergeCell ref="T61:U61"/>
    <mergeCell ref="T44:U44"/>
    <mergeCell ref="T45:U45"/>
    <mergeCell ref="R46:S46"/>
    <mergeCell ref="T46:U46"/>
    <mergeCell ref="R64:S64"/>
    <mergeCell ref="T64:U64"/>
    <mergeCell ref="R49:S49"/>
    <mergeCell ref="T49:U49"/>
    <mergeCell ref="T58:U58"/>
    <mergeCell ref="T34:U34"/>
    <mergeCell ref="T33:U33"/>
    <mergeCell ref="T32:U32"/>
    <mergeCell ref="T31:U31"/>
    <mergeCell ref="T30:U30"/>
    <mergeCell ref="T29:U29"/>
    <mergeCell ref="T40:U40"/>
    <mergeCell ref="N39:O39"/>
    <mergeCell ref="R39:S39"/>
    <mergeCell ref="T39:U39"/>
    <mergeCell ref="N42:O42"/>
    <mergeCell ref="R42:S42"/>
    <mergeCell ref="T42:U42"/>
    <mergeCell ref="N41:O41"/>
    <mergeCell ref="R41:S41"/>
    <mergeCell ref="T41:U41"/>
    <mergeCell ref="R37:S37"/>
    <mergeCell ref="T37:U37"/>
    <mergeCell ref="N76:O76"/>
    <mergeCell ref="R76:S76"/>
    <mergeCell ref="T76:U76"/>
    <mergeCell ref="N73:O73"/>
    <mergeCell ref="R73:S73"/>
    <mergeCell ref="T73:U73"/>
    <mergeCell ref="N40:O40"/>
    <mergeCell ref="R40:S40"/>
    <mergeCell ref="N35:O35"/>
    <mergeCell ref="R35:S35"/>
    <mergeCell ref="T35:U35"/>
    <mergeCell ref="N38:O38"/>
    <mergeCell ref="R38:S38"/>
    <mergeCell ref="T38:U38"/>
    <mergeCell ref="N36:O36"/>
    <mergeCell ref="R36:S36"/>
    <mergeCell ref="T36:U36"/>
    <mergeCell ref="N37:O37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showGridLines="0" view="pageBreakPreview" topLeftCell="J1" zoomScale="80" zoomScaleNormal="100" zoomScaleSheetLayoutView="80" workbookViewId="0">
      <selection activeCell="Y29" sqref="Y29"/>
    </sheetView>
  </sheetViews>
  <sheetFormatPr defaultRowHeight="15" x14ac:dyDescent="0.2"/>
  <cols>
    <col min="1" max="1" width="1.42578125" style="128" hidden="1" customWidth="1"/>
    <col min="2" max="3" width="0.85546875" style="128" hidden="1" customWidth="1"/>
    <col min="4" max="4" width="0.28515625" style="128" hidden="1" customWidth="1"/>
    <col min="5" max="5" width="0.5703125" style="128" hidden="1" customWidth="1"/>
    <col min="6" max="6" width="0.7109375" style="128" hidden="1" customWidth="1"/>
    <col min="7" max="7" width="0.28515625" style="128" hidden="1" customWidth="1"/>
    <col min="8" max="8" width="0.5703125" style="128" hidden="1" customWidth="1"/>
    <col min="9" max="9" width="0.7109375" style="128" hidden="1" customWidth="1"/>
    <col min="10" max="10" width="87.28515625" style="128" customWidth="1"/>
    <col min="11" max="11" width="6.85546875" style="168" customWidth="1"/>
    <col min="12" max="12" width="0" style="168" hidden="1" customWidth="1"/>
    <col min="13" max="13" width="4.85546875" style="168" customWidth="1"/>
    <col min="14" max="14" width="3.85546875" style="168" customWidth="1"/>
    <col min="15" max="15" width="14.28515625" style="169" customWidth="1"/>
    <col min="16" max="16" width="5.5703125" style="169" customWidth="1"/>
    <col min="17" max="17" width="15.7109375" style="168" customWidth="1"/>
    <col min="18" max="18" width="14.85546875" style="168" customWidth="1"/>
    <col min="19" max="19" width="13.85546875" style="168" customWidth="1"/>
    <col min="20" max="20" width="10.42578125" style="168" customWidth="1"/>
    <col min="21" max="21" width="1.140625" style="168" customWidth="1"/>
    <col min="22" max="22" width="0.28515625" style="168" hidden="1" customWidth="1"/>
    <col min="23" max="16384" width="9.140625" style="168"/>
  </cols>
  <sheetData>
    <row r="1" spans="1:22" ht="15.75" x14ac:dyDescent="0.2">
      <c r="Q1" s="446" t="s">
        <v>238</v>
      </c>
      <c r="R1" s="446"/>
      <c r="S1" s="446"/>
      <c r="T1" s="446"/>
      <c r="U1" s="446"/>
      <c r="V1" s="446"/>
    </row>
    <row r="2" spans="1:22" ht="15.75" x14ac:dyDescent="0.2">
      <c r="Q2" s="446" t="s">
        <v>121</v>
      </c>
      <c r="R2" s="446"/>
      <c r="S2" s="446"/>
      <c r="T2" s="446"/>
      <c r="U2" s="446"/>
      <c r="V2" s="446"/>
    </row>
    <row r="3" spans="1:22" ht="15.75" x14ac:dyDescent="0.2">
      <c r="Q3" s="446" t="s">
        <v>70</v>
      </c>
      <c r="R3" s="446"/>
      <c r="S3" s="446"/>
      <c r="T3" s="446"/>
      <c r="U3" s="446"/>
      <c r="V3" s="446"/>
    </row>
    <row r="4" spans="1:22" ht="15.75" x14ac:dyDescent="0.2">
      <c r="Q4" s="446" t="s">
        <v>257</v>
      </c>
      <c r="R4" s="446"/>
      <c r="S4" s="446"/>
      <c r="T4" s="446"/>
      <c r="U4" s="446"/>
      <c r="V4" s="446"/>
    </row>
    <row r="5" spans="1:22" ht="3" customHeight="1" x14ac:dyDescent="0.2"/>
    <row r="6" spans="1:22" ht="15.75" customHeight="1" x14ac:dyDescent="0.25">
      <c r="B6" s="447" t="s">
        <v>195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170"/>
    </row>
    <row r="7" spans="1:22" ht="12" customHeight="1" thickBot="1" x14ac:dyDescent="0.3">
      <c r="A7" s="129"/>
      <c r="B7" s="171"/>
      <c r="C7" s="172" t="s">
        <v>152</v>
      </c>
      <c r="D7" s="173"/>
      <c r="E7" s="173"/>
      <c r="F7" s="173"/>
      <c r="G7" s="173"/>
      <c r="H7" s="173"/>
      <c r="I7" s="173"/>
      <c r="J7" s="173"/>
      <c r="K7" s="174"/>
      <c r="L7" s="174"/>
      <c r="M7" s="175"/>
      <c r="N7" s="175"/>
      <c r="O7" s="175"/>
      <c r="P7" s="175"/>
      <c r="Q7" s="176"/>
      <c r="R7" s="176"/>
      <c r="S7" s="176" t="s">
        <v>0</v>
      </c>
      <c r="T7" s="176"/>
    </row>
    <row r="8" spans="1:22" ht="18" customHeight="1" thickBot="1" x14ac:dyDescent="0.3">
      <c r="A8" s="130"/>
      <c r="B8" s="448" t="s">
        <v>71</v>
      </c>
      <c r="C8" s="449"/>
      <c r="D8" s="449"/>
      <c r="E8" s="449"/>
      <c r="F8" s="449"/>
      <c r="G8" s="449"/>
      <c r="H8" s="449"/>
      <c r="I8" s="449"/>
      <c r="J8" s="450"/>
      <c r="K8" s="177" t="s">
        <v>119</v>
      </c>
      <c r="L8" s="178" t="s">
        <v>153</v>
      </c>
      <c r="M8" s="178" t="s">
        <v>122</v>
      </c>
      <c r="N8" s="179" t="s">
        <v>123</v>
      </c>
      <c r="O8" s="180" t="s">
        <v>124</v>
      </c>
      <c r="P8" s="181" t="s">
        <v>125</v>
      </c>
      <c r="Q8" s="182">
        <v>2020</v>
      </c>
      <c r="R8" s="183">
        <v>2021</v>
      </c>
      <c r="S8" s="184">
        <v>2022</v>
      </c>
      <c r="T8" s="171" t="s">
        <v>152</v>
      </c>
    </row>
    <row r="9" spans="1:22" ht="18" customHeight="1" x14ac:dyDescent="0.25">
      <c r="A9" s="131"/>
      <c r="B9" s="451" t="s">
        <v>120</v>
      </c>
      <c r="C9" s="451"/>
      <c r="D9" s="451"/>
      <c r="E9" s="451"/>
      <c r="F9" s="451"/>
      <c r="G9" s="451"/>
      <c r="H9" s="451"/>
      <c r="I9" s="451"/>
      <c r="J9" s="452"/>
      <c r="K9" s="185">
        <v>124</v>
      </c>
      <c r="L9" s="186">
        <v>0</v>
      </c>
      <c r="M9" s="187">
        <v>0</v>
      </c>
      <c r="N9" s="187">
        <v>0</v>
      </c>
      <c r="O9" s="188">
        <v>0</v>
      </c>
      <c r="P9" s="189">
        <v>0</v>
      </c>
      <c r="Q9" s="190">
        <f>Q10+Q46+Q56+Q68+Q81+Q88</f>
        <v>8523160.5599999987</v>
      </c>
      <c r="R9" s="190">
        <f>R10+R46+R56+R68+R81+R88</f>
        <v>4296640</v>
      </c>
      <c r="S9" s="191">
        <f>S10+S46+S56+S68+S81+S88</f>
        <v>4320155</v>
      </c>
      <c r="T9" s="192" t="s">
        <v>152</v>
      </c>
    </row>
    <row r="10" spans="1:22" ht="15.75" customHeight="1" x14ac:dyDescent="0.25">
      <c r="A10" s="131"/>
      <c r="B10" s="453" t="s">
        <v>126</v>
      </c>
      <c r="C10" s="453"/>
      <c r="D10" s="453"/>
      <c r="E10" s="453"/>
      <c r="F10" s="453"/>
      <c r="G10" s="453"/>
      <c r="H10" s="453"/>
      <c r="I10" s="453"/>
      <c r="J10" s="454"/>
      <c r="K10" s="194">
        <v>124</v>
      </c>
      <c r="L10" s="195">
        <v>100</v>
      </c>
      <c r="M10" s="196">
        <v>1</v>
      </c>
      <c r="N10" s="196">
        <v>0</v>
      </c>
      <c r="O10" s="197">
        <v>0</v>
      </c>
      <c r="P10" s="198">
        <v>0</v>
      </c>
      <c r="Q10" s="199">
        <f>Q11+Q18+Q32+Q41+Q37</f>
        <v>1890506.87</v>
      </c>
      <c r="R10" s="199">
        <f>R11+R18+R41+R32</f>
        <v>1811710</v>
      </c>
      <c r="S10" s="200">
        <f>S11+S18+S41+S32</f>
        <v>1811710</v>
      </c>
      <c r="T10" s="192" t="s">
        <v>152</v>
      </c>
    </row>
    <row r="11" spans="1:22" ht="36" customHeight="1" x14ac:dyDescent="0.25">
      <c r="A11" s="131"/>
      <c r="B11" s="193"/>
      <c r="C11" s="201"/>
      <c r="D11" s="455" t="s">
        <v>127</v>
      </c>
      <c r="E11" s="455"/>
      <c r="F11" s="455"/>
      <c r="G11" s="455"/>
      <c r="H11" s="455"/>
      <c r="I11" s="455"/>
      <c r="J11" s="456"/>
      <c r="K11" s="194">
        <v>124</v>
      </c>
      <c r="L11" s="195">
        <v>102</v>
      </c>
      <c r="M11" s="196">
        <v>1</v>
      </c>
      <c r="N11" s="196">
        <v>2</v>
      </c>
      <c r="O11" s="197">
        <v>0</v>
      </c>
      <c r="P11" s="198">
        <v>0</v>
      </c>
      <c r="Q11" s="199">
        <f>Q14</f>
        <v>497000</v>
      </c>
      <c r="R11" s="199">
        <v>497000</v>
      </c>
      <c r="S11" s="200">
        <v>497000</v>
      </c>
      <c r="T11" s="192" t="s">
        <v>152</v>
      </c>
    </row>
    <row r="12" spans="1:22" ht="56.25" customHeight="1" x14ac:dyDescent="0.25">
      <c r="A12" s="131"/>
      <c r="B12" s="193"/>
      <c r="C12" s="204"/>
      <c r="D12" s="203"/>
      <c r="E12" s="457" t="s">
        <v>202</v>
      </c>
      <c r="F12" s="457"/>
      <c r="G12" s="457"/>
      <c r="H12" s="457"/>
      <c r="I12" s="457"/>
      <c r="J12" s="458"/>
      <c r="K12" s="207">
        <v>124</v>
      </c>
      <c r="L12" s="195">
        <v>102</v>
      </c>
      <c r="M12" s="208">
        <v>1</v>
      </c>
      <c r="N12" s="208">
        <v>2</v>
      </c>
      <c r="O12" s="209">
        <v>5500000000</v>
      </c>
      <c r="P12" s="210">
        <v>0</v>
      </c>
      <c r="Q12" s="211">
        <v>497000</v>
      </c>
      <c r="R12" s="211">
        <v>497000</v>
      </c>
      <c r="S12" s="212">
        <v>497000</v>
      </c>
      <c r="T12" s="192" t="s">
        <v>152</v>
      </c>
    </row>
    <row r="13" spans="1:22" ht="22.5" customHeight="1" x14ac:dyDescent="0.25">
      <c r="A13" s="131"/>
      <c r="B13" s="193"/>
      <c r="C13" s="204"/>
      <c r="D13" s="203"/>
      <c r="E13" s="206"/>
      <c r="F13" s="205"/>
      <c r="G13" s="205"/>
      <c r="H13" s="205"/>
      <c r="I13" s="205"/>
      <c r="J13" s="206" t="s">
        <v>231</v>
      </c>
      <c r="K13" s="207">
        <v>124</v>
      </c>
      <c r="L13" s="195"/>
      <c r="M13" s="208">
        <v>1</v>
      </c>
      <c r="N13" s="208">
        <v>2</v>
      </c>
      <c r="O13" s="209">
        <v>5510000000</v>
      </c>
      <c r="P13" s="210">
        <v>0</v>
      </c>
      <c r="Q13" s="211">
        <v>497000</v>
      </c>
      <c r="R13" s="211">
        <v>497000</v>
      </c>
      <c r="S13" s="212">
        <v>497000</v>
      </c>
      <c r="T13" s="192"/>
    </row>
    <row r="14" spans="1:22" ht="23.25" customHeight="1" x14ac:dyDescent="0.25">
      <c r="A14" s="131"/>
      <c r="B14" s="193"/>
      <c r="C14" s="204"/>
      <c r="D14" s="202"/>
      <c r="E14" s="206"/>
      <c r="F14" s="457" t="s">
        <v>128</v>
      </c>
      <c r="G14" s="457"/>
      <c r="H14" s="457"/>
      <c r="I14" s="457"/>
      <c r="J14" s="458"/>
      <c r="K14" s="207">
        <v>124</v>
      </c>
      <c r="L14" s="195">
        <v>102</v>
      </c>
      <c r="M14" s="208">
        <v>1</v>
      </c>
      <c r="N14" s="208">
        <v>2</v>
      </c>
      <c r="O14" s="209">
        <v>5510010010</v>
      </c>
      <c r="P14" s="210">
        <v>0</v>
      </c>
      <c r="Q14" s="211">
        <v>497000</v>
      </c>
      <c r="R14" s="211">
        <v>497000</v>
      </c>
      <c r="S14" s="212">
        <v>497000</v>
      </c>
      <c r="T14" s="192" t="s">
        <v>152</v>
      </c>
    </row>
    <row r="15" spans="1:22" ht="20.25" customHeight="1" x14ac:dyDescent="0.25">
      <c r="A15" s="131"/>
      <c r="B15" s="193"/>
      <c r="C15" s="204"/>
      <c r="D15" s="202"/>
      <c r="E15" s="206"/>
      <c r="F15" s="206"/>
      <c r="G15" s="205"/>
      <c r="H15" s="205"/>
      <c r="I15" s="205"/>
      <c r="J15" s="206" t="s">
        <v>129</v>
      </c>
      <c r="K15" s="207">
        <v>124</v>
      </c>
      <c r="L15" s="195"/>
      <c r="M15" s="208">
        <v>1</v>
      </c>
      <c r="N15" s="208">
        <v>2</v>
      </c>
      <c r="O15" s="209">
        <v>5510010010</v>
      </c>
      <c r="P15" s="210">
        <v>120</v>
      </c>
      <c r="Q15" s="211">
        <f>Q16+Q17</f>
        <v>497000</v>
      </c>
      <c r="R15" s="211">
        <f>R16+R17</f>
        <v>497000</v>
      </c>
      <c r="S15" s="212">
        <f>S16+S17</f>
        <v>497000</v>
      </c>
      <c r="T15" s="192"/>
    </row>
    <row r="16" spans="1:22" ht="18.75" customHeight="1" x14ac:dyDescent="0.25">
      <c r="A16" s="131"/>
      <c r="B16" s="193"/>
      <c r="C16" s="204"/>
      <c r="D16" s="202"/>
      <c r="E16" s="206"/>
      <c r="F16" s="206"/>
      <c r="G16" s="205"/>
      <c r="H16" s="205"/>
      <c r="I16" s="205"/>
      <c r="J16" s="206" t="s">
        <v>154</v>
      </c>
      <c r="K16" s="207">
        <v>124</v>
      </c>
      <c r="L16" s="195"/>
      <c r="M16" s="208">
        <v>1</v>
      </c>
      <c r="N16" s="208">
        <v>2</v>
      </c>
      <c r="O16" s="209">
        <v>5510010010</v>
      </c>
      <c r="P16" s="210">
        <v>121</v>
      </c>
      <c r="Q16" s="211">
        <v>382000</v>
      </c>
      <c r="R16" s="211">
        <v>382000</v>
      </c>
      <c r="S16" s="212">
        <v>382000</v>
      </c>
      <c r="T16" s="192"/>
    </row>
    <row r="17" spans="1:20" ht="35.25" customHeight="1" x14ac:dyDescent="0.25">
      <c r="A17" s="131"/>
      <c r="B17" s="193"/>
      <c r="C17" s="204"/>
      <c r="D17" s="202"/>
      <c r="E17" s="205"/>
      <c r="F17" s="206"/>
      <c r="G17" s="457" t="s">
        <v>155</v>
      </c>
      <c r="H17" s="457"/>
      <c r="I17" s="457"/>
      <c r="J17" s="458"/>
      <c r="K17" s="207">
        <v>124</v>
      </c>
      <c r="L17" s="195">
        <v>102</v>
      </c>
      <c r="M17" s="208">
        <v>1</v>
      </c>
      <c r="N17" s="208">
        <v>2</v>
      </c>
      <c r="O17" s="209">
        <v>5510010010</v>
      </c>
      <c r="P17" s="210">
        <v>129</v>
      </c>
      <c r="Q17" s="211">
        <v>115000</v>
      </c>
      <c r="R17" s="211">
        <v>115000</v>
      </c>
      <c r="S17" s="212">
        <v>115000</v>
      </c>
      <c r="T17" s="192" t="s">
        <v>152</v>
      </c>
    </row>
    <row r="18" spans="1:20" s="215" customFormat="1" ht="49.5" customHeight="1" x14ac:dyDescent="0.25">
      <c r="A18" s="132"/>
      <c r="B18" s="193"/>
      <c r="C18" s="201"/>
      <c r="D18" s="202"/>
      <c r="E18" s="202"/>
      <c r="F18" s="203"/>
      <c r="G18" s="202"/>
      <c r="H18" s="202"/>
      <c r="I18" s="202"/>
      <c r="J18" s="203" t="s">
        <v>130</v>
      </c>
      <c r="K18" s="194">
        <v>124</v>
      </c>
      <c r="L18" s="213"/>
      <c r="M18" s="196">
        <v>1</v>
      </c>
      <c r="N18" s="196">
        <v>4</v>
      </c>
      <c r="O18" s="197">
        <v>0</v>
      </c>
      <c r="P18" s="198">
        <v>0</v>
      </c>
      <c r="Q18" s="199">
        <f>Q19</f>
        <v>1324626.8700000001</v>
      </c>
      <c r="R18" s="199">
        <f>R22+R25+R27+R31</f>
        <v>1297408</v>
      </c>
      <c r="S18" s="200">
        <f>S19</f>
        <v>1297408</v>
      </c>
      <c r="T18" s="214"/>
    </row>
    <row r="19" spans="1:20" ht="56.25" customHeight="1" x14ac:dyDescent="0.25">
      <c r="A19" s="131"/>
      <c r="B19" s="216"/>
      <c r="C19" s="217"/>
      <c r="D19" s="457" t="s">
        <v>202</v>
      </c>
      <c r="E19" s="457"/>
      <c r="F19" s="457"/>
      <c r="G19" s="457"/>
      <c r="H19" s="457"/>
      <c r="I19" s="457"/>
      <c r="J19" s="458"/>
      <c r="K19" s="207">
        <v>124</v>
      </c>
      <c r="L19" s="195">
        <v>104</v>
      </c>
      <c r="M19" s="208">
        <v>1</v>
      </c>
      <c r="N19" s="208">
        <v>4</v>
      </c>
      <c r="O19" s="209">
        <v>5500000000</v>
      </c>
      <c r="P19" s="210">
        <v>0</v>
      </c>
      <c r="Q19" s="211">
        <f>Q20</f>
        <v>1324626.8700000001</v>
      </c>
      <c r="R19" s="211">
        <f>R20</f>
        <v>1297408</v>
      </c>
      <c r="S19" s="212">
        <f>S20</f>
        <v>1297408</v>
      </c>
      <c r="T19" s="192" t="s">
        <v>152</v>
      </c>
    </row>
    <row r="20" spans="1:20" ht="18" customHeight="1" x14ac:dyDescent="0.25">
      <c r="A20" s="131"/>
      <c r="B20" s="193"/>
      <c r="C20" s="204"/>
      <c r="D20" s="203"/>
      <c r="E20" s="457" t="s">
        <v>231</v>
      </c>
      <c r="F20" s="457"/>
      <c r="G20" s="457"/>
      <c r="H20" s="457"/>
      <c r="I20" s="457"/>
      <c r="J20" s="458"/>
      <c r="K20" s="207">
        <v>124</v>
      </c>
      <c r="L20" s="195">
        <v>104</v>
      </c>
      <c r="M20" s="208">
        <v>1</v>
      </c>
      <c r="N20" s="208">
        <v>4</v>
      </c>
      <c r="O20" s="209">
        <v>5510000000</v>
      </c>
      <c r="P20" s="210">
        <v>0</v>
      </c>
      <c r="Q20" s="211">
        <f>Q21</f>
        <v>1324626.8700000001</v>
      </c>
      <c r="R20" s="211">
        <f>R21</f>
        <v>1297408</v>
      </c>
      <c r="S20" s="212">
        <f>S21</f>
        <v>1297408</v>
      </c>
      <c r="T20" s="192" t="s">
        <v>152</v>
      </c>
    </row>
    <row r="21" spans="1:20" ht="17.25" customHeight="1" x14ac:dyDescent="0.25">
      <c r="A21" s="131"/>
      <c r="B21" s="193"/>
      <c r="C21" s="204"/>
      <c r="D21" s="202"/>
      <c r="E21" s="206"/>
      <c r="F21" s="457" t="s">
        <v>131</v>
      </c>
      <c r="G21" s="457"/>
      <c r="H21" s="457"/>
      <c r="I21" s="457"/>
      <c r="J21" s="458"/>
      <c r="K21" s="207">
        <v>124</v>
      </c>
      <c r="L21" s="195">
        <v>104</v>
      </c>
      <c r="M21" s="208">
        <v>1</v>
      </c>
      <c r="N21" s="208">
        <v>4</v>
      </c>
      <c r="O21" s="209">
        <v>5510010020</v>
      </c>
      <c r="P21" s="210">
        <v>0</v>
      </c>
      <c r="Q21" s="211">
        <f>Q22+Q25+Q27+Q31+Q28</f>
        <v>1324626.8700000001</v>
      </c>
      <c r="R21" s="211">
        <f>R22+R25+R27+R30</f>
        <v>1297408</v>
      </c>
      <c r="S21" s="212">
        <f>S22+S25+S27+S30</f>
        <v>1297408</v>
      </c>
      <c r="T21" s="192" t="s">
        <v>152</v>
      </c>
    </row>
    <row r="22" spans="1:20" ht="24" customHeight="1" x14ac:dyDescent="0.25">
      <c r="A22" s="131"/>
      <c r="B22" s="193"/>
      <c r="C22" s="204"/>
      <c r="D22" s="202"/>
      <c r="E22" s="205"/>
      <c r="F22" s="206"/>
      <c r="G22" s="457" t="s">
        <v>129</v>
      </c>
      <c r="H22" s="457"/>
      <c r="I22" s="457"/>
      <c r="J22" s="458"/>
      <c r="K22" s="207">
        <v>124</v>
      </c>
      <c r="L22" s="195">
        <v>104</v>
      </c>
      <c r="M22" s="208">
        <v>1</v>
      </c>
      <c r="N22" s="208">
        <v>4</v>
      </c>
      <c r="O22" s="209">
        <v>5510010020</v>
      </c>
      <c r="P22" s="210" t="s">
        <v>156</v>
      </c>
      <c r="Q22" s="211">
        <f>Q23+Q24</f>
        <v>469466</v>
      </c>
      <c r="R22" s="211">
        <f>R23+R24</f>
        <v>473140</v>
      </c>
      <c r="S22" s="212">
        <f>S23+S24</f>
        <v>473140</v>
      </c>
      <c r="T22" s="192" t="s">
        <v>152</v>
      </c>
    </row>
    <row r="23" spans="1:20" ht="18.75" customHeight="1" x14ac:dyDescent="0.25">
      <c r="A23" s="131"/>
      <c r="B23" s="193"/>
      <c r="C23" s="204"/>
      <c r="D23" s="202"/>
      <c r="E23" s="205"/>
      <c r="F23" s="206"/>
      <c r="G23" s="205"/>
      <c r="H23" s="205"/>
      <c r="I23" s="205"/>
      <c r="J23" s="206" t="s">
        <v>154</v>
      </c>
      <c r="K23" s="207">
        <v>124</v>
      </c>
      <c r="L23" s="195"/>
      <c r="M23" s="208">
        <v>1</v>
      </c>
      <c r="N23" s="208">
        <v>4</v>
      </c>
      <c r="O23" s="209">
        <v>5510010020</v>
      </c>
      <c r="P23" s="210">
        <v>121</v>
      </c>
      <c r="Q23" s="211">
        <v>360572.94</v>
      </c>
      <c r="R23" s="211">
        <v>363394.78</v>
      </c>
      <c r="S23" s="212">
        <v>363394.78</v>
      </c>
      <c r="T23" s="192"/>
    </row>
    <row r="24" spans="1:20" ht="32.25" customHeight="1" x14ac:dyDescent="0.25">
      <c r="A24" s="131"/>
      <c r="B24" s="193"/>
      <c r="C24" s="204"/>
      <c r="D24" s="202"/>
      <c r="E24" s="205"/>
      <c r="F24" s="206"/>
      <c r="G24" s="205"/>
      <c r="H24" s="205"/>
      <c r="I24" s="205"/>
      <c r="J24" s="206" t="s">
        <v>155</v>
      </c>
      <c r="K24" s="207">
        <v>124</v>
      </c>
      <c r="L24" s="195"/>
      <c r="M24" s="208">
        <v>1</v>
      </c>
      <c r="N24" s="208">
        <v>4</v>
      </c>
      <c r="O24" s="209">
        <v>5510010020</v>
      </c>
      <c r="P24" s="210">
        <v>129</v>
      </c>
      <c r="Q24" s="211">
        <v>108893.06</v>
      </c>
      <c r="R24" s="211">
        <v>109745.22</v>
      </c>
      <c r="S24" s="212">
        <v>109745.22</v>
      </c>
      <c r="T24" s="192"/>
    </row>
    <row r="25" spans="1:20" ht="15.75" customHeight="1" x14ac:dyDescent="0.25">
      <c r="A25" s="131"/>
      <c r="B25" s="193"/>
      <c r="C25" s="204"/>
      <c r="D25" s="202"/>
      <c r="E25" s="205"/>
      <c r="F25" s="206"/>
      <c r="G25" s="457" t="s">
        <v>132</v>
      </c>
      <c r="H25" s="457"/>
      <c r="I25" s="457"/>
      <c r="J25" s="458"/>
      <c r="K25" s="207">
        <v>124</v>
      </c>
      <c r="L25" s="195">
        <v>104</v>
      </c>
      <c r="M25" s="208">
        <v>1</v>
      </c>
      <c r="N25" s="208">
        <v>4</v>
      </c>
      <c r="O25" s="209">
        <v>5510010020</v>
      </c>
      <c r="P25" s="210" t="s">
        <v>157</v>
      </c>
      <c r="Q25" s="211">
        <f>Q26</f>
        <v>612590.87</v>
      </c>
      <c r="R25" s="211">
        <f>R26</f>
        <v>582698</v>
      </c>
      <c r="S25" s="212">
        <f>S26</f>
        <v>582698</v>
      </c>
      <c r="T25" s="192" t="s">
        <v>152</v>
      </c>
    </row>
    <row r="26" spans="1:20" ht="17.25" customHeight="1" x14ac:dyDescent="0.25">
      <c r="A26" s="131"/>
      <c r="B26" s="193"/>
      <c r="C26" s="204"/>
      <c r="D26" s="202"/>
      <c r="E26" s="205"/>
      <c r="F26" s="206"/>
      <c r="G26" s="205"/>
      <c r="H26" s="205"/>
      <c r="I26" s="205"/>
      <c r="J26" s="206" t="s">
        <v>198</v>
      </c>
      <c r="K26" s="207">
        <v>124</v>
      </c>
      <c r="L26" s="195"/>
      <c r="M26" s="208">
        <v>1</v>
      </c>
      <c r="N26" s="208">
        <v>4</v>
      </c>
      <c r="O26" s="209">
        <v>5510010020</v>
      </c>
      <c r="P26" s="210">
        <v>244</v>
      </c>
      <c r="Q26" s="211">
        <v>612590.87</v>
      </c>
      <c r="R26" s="211">
        <v>582698</v>
      </c>
      <c r="S26" s="212">
        <v>582698</v>
      </c>
      <c r="T26" s="192"/>
    </row>
    <row r="27" spans="1:20" ht="17.25" customHeight="1" x14ac:dyDescent="0.25">
      <c r="A27" s="131"/>
      <c r="B27" s="193"/>
      <c r="C27" s="218"/>
      <c r="D27" s="219"/>
      <c r="E27" s="220"/>
      <c r="F27" s="221"/>
      <c r="G27" s="220"/>
      <c r="H27" s="220"/>
      <c r="I27" s="220"/>
      <c r="J27" s="221" t="s">
        <v>116</v>
      </c>
      <c r="K27" s="207">
        <v>124</v>
      </c>
      <c r="L27" s="195"/>
      <c r="M27" s="208">
        <v>1</v>
      </c>
      <c r="N27" s="208">
        <v>4</v>
      </c>
      <c r="O27" s="209">
        <v>5510010020</v>
      </c>
      <c r="P27" s="210">
        <v>540</v>
      </c>
      <c r="Q27" s="211">
        <v>15040</v>
      </c>
      <c r="R27" s="211">
        <v>15040</v>
      </c>
      <c r="S27" s="212">
        <v>15040</v>
      </c>
      <c r="T27" s="192"/>
    </row>
    <row r="28" spans="1:20" ht="22.5" customHeight="1" x14ac:dyDescent="0.25">
      <c r="A28" s="131"/>
      <c r="B28" s="193"/>
      <c r="C28" s="218"/>
      <c r="D28" s="219"/>
      <c r="E28" s="220"/>
      <c r="F28" s="221"/>
      <c r="G28" s="220"/>
      <c r="H28" s="220"/>
      <c r="I28" s="220"/>
      <c r="J28" s="221" t="s">
        <v>158</v>
      </c>
      <c r="K28" s="207">
        <v>124</v>
      </c>
      <c r="L28" s="195"/>
      <c r="M28" s="208">
        <v>1</v>
      </c>
      <c r="N28" s="208">
        <v>4</v>
      </c>
      <c r="O28" s="209">
        <v>5510010020</v>
      </c>
      <c r="P28" s="210">
        <v>850</v>
      </c>
      <c r="Q28" s="211">
        <v>1000</v>
      </c>
      <c r="R28" s="211">
        <v>0</v>
      </c>
      <c r="S28" s="212">
        <v>0</v>
      </c>
      <c r="T28" s="192"/>
    </row>
    <row r="29" spans="1:20" ht="18.75" customHeight="1" x14ac:dyDescent="0.25">
      <c r="A29" s="131"/>
      <c r="B29" s="193"/>
      <c r="C29" s="218"/>
      <c r="D29" s="219"/>
      <c r="E29" s="220"/>
      <c r="F29" s="221"/>
      <c r="G29" s="220"/>
      <c r="H29" s="220"/>
      <c r="I29" s="220"/>
      <c r="J29" s="221" t="s">
        <v>159</v>
      </c>
      <c r="K29" s="207">
        <v>124</v>
      </c>
      <c r="L29" s="195"/>
      <c r="M29" s="208">
        <v>1</v>
      </c>
      <c r="N29" s="208">
        <v>4</v>
      </c>
      <c r="O29" s="209">
        <v>5510010020</v>
      </c>
      <c r="P29" s="210">
        <v>853</v>
      </c>
      <c r="Q29" s="211">
        <v>1000</v>
      </c>
      <c r="R29" s="211">
        <v>0</v>
      </c>
      <c r="S29" s="212">
        <v>0</v>
      </c>
      <c r="T29" s="192"/>
    </row>
    <row r="30" spans="1:20" ht="63" customHeight="1" x14ac:dyDescent="0.25">
      <c r="A30" s="131"/>
      <c r="B30" s="193"/>
      <c r="C30" s="218"/>
      <c r="D30" s="219"/>
      <c r="E30" s="220"/>
      <c r="F30" s="221"/>
      <c r="G30" s="220"/>
      <c r="H30" s="220"/>
      <c r="I30" s="220"/>
      <c r="J30" s="221" t="s">
        <v>135</v>
      </c>
      <c r="K30" s="207">
        <v>124</v>
      </c>
      <c r="L30" s="195"/>
      <c r="M30" s="208">
        <v>1</v>
      </c>
      <c r="N30" s="208">
        <v>4</v>
      </c>
      <c r="O30" s="209">
        <v>5510015010</v>
      </c>
      <c r="P30" s="210">
        <v>0</v>
      </c>
      <c r="Q30" s="211">
        <f>Q31</f>
        <v>226530</v>
      </c>
      <c r="R30" s="211">
        <f>R31</f>
        <v>226530</v>
      </c>
      <c r="S30" s="212">
        <f>S31</f>
        <v>226530</v>
      </c>
      <c r="T30" s="192"/>
    </row>
    <row r="31" spans="1:20" ht="16.5" customHeight="1" x14ac:dyDescent="0.25">
      <c r="A31" s="131"/>
      <c r="B31" s="193"/>
      <c r="C31" s="218"/>
      <c r="D31" s="219"/>
      <c r="E31" s="220"/>
      <c r="F31" s="221"/>
      <c r="G31" s="220"/>
      <c r="H31" s="220"/>
      <c r="I31" s="220"/>
      <c r="J31" s="221" t="s">
        <v>116</v>
      </c>
      <c r="K31" s="207">
        <v>124</v>
      </c>
      <c r="L31" s="195"/>
      <c r="M31" s="208">
        <v>1</v>
      </c>
      <c r="N31" s="208">
        <v>4</v>
      </c>
      <c r="O31" s="209">
        <v>5510015010</v>
      </c>
      <c r="P31" s="210">
        <v>540</v>
      </c>
      <c r="Q31" s="211">
        <v>226530</v>
      </c>
      <c r="R31" s="211">
        <v>226530</v>
      </c>
      <c r="S31" s="212">
        <v>226530</v>
      </c>
      <c r="T31" s="192"/>
    </row>
    <row r="32" spans="1:20" ht="39" customHeight="1" x14ac:dyDescent="0.25">
      <c r="A32" s="131"/>
      <c r="B32" s="193"/>
      <c r="C32" s="218"/>
      <c r="D32" s="219"/>
      <c r="E32" s="220"/>
      <c r="F32" s="221"/>
      <c r="G32" s="220"/>
      <c r="H32" s="220"/>
      <c r="I32" s="220"/>
      <c r="J32" s="221" t="s">
        <v>203</v>
      </c>
      <c r="K32" s="194">
        <v>124</v>
      </c>
      <c r="L32" s="213"/>
      <c r="M32" s="196">
        <v>1</v>
      </c>
      <c r="N32" s="196">
        <v>6</v>
      </c>
      <c r="O32" s="197">
        <v>0</v>
      </c>
      <c r="P32" s="198">
        <v>0</v>
      </c>
      <c r="Q32" s="199">
        <f t="shared" ref="Q32:S33" si="0">Q33</f>
        <v>16621</v>
      </c>
      <c r="R32" s="199">
        <f t="shared" si="0"/>
        <v>16621</v>
      </c>
      <c r="S32" s="200">
        <f t="shared" si="0"/>
        <v>16621</v>
      </c>
      <c r="T32" s="192"/>
    </row>
    <row r="33" spans="1:20" ht="45.75" customHeight="1" x14ac:dyDescent="0.25">
      <c r="A33" s="131"/>
      <c r="B33" s="193"/>
      <c r="C33" s="218"/>
      <c r="D33" s="219"/>
      <c r="E33" s="220"/>
      <c r="F33" s="221"/>
      <c r="G33" s="220"/>
      <c r="H33" s="220"/>
      <c r="I33" s="220"/>
      <c r="J33" s="222" t="s">
        <v>202</v>
      </c>
      <c r="K33" s="222">
        <v>124</v>
      </c>
      <c r="L33" s="195"/>
      <c r="M33" s="208">
        <v>1</v>
      </c>
      <c r="N33" s="208">
        <v>6</v>
      </c>
      <c r="O33" s="209">
        <v>5500000000</v>
      </c>
      <c r="P33" s="210">
        <v>0</v>
      </c>
      <c r="Q33" s="211">
        <f t="shared" si="0"/>
        <v>16621</v>
      </c>
      <c r="R33" s="211">
        <f t="shared" si="0"/>
        <v>16621</v>
      </c>
      <c r="S33" s="212">
        <f t="shared" si="0"/>
        <v>16621</v>
      </c>
      <c r="T33" s="192"/>
    </row>
    <row r="34" spans="1:20" ht="20.25" customHeight="1" x14ac:dyDescent="0.25">
      <c r="A34" s="131"/>
      <c r="B34" s="193"/>
      <c r="C34" s="218"/>
      <c r="D34" s="219"/>
      <c r="E34" s="220"/>
      <c r="F34" s="221"/>
      <c r="G34" s="220"/>
      <c r="H34" s="220"/>
      <c r="I34" s="220"/>
      <c r="J34" s="222" t="s">
        <v>231</v>
      </c>
      <c r="K34" s="222">
        <v>124</v>
      </c>
      <c r="L34" s="195"/>
      <c r="M34" s="208">
        <v>1</v>
      </c>
      <c r="N34" s="208">
        <v>6</v>
      </c>
      <c r="O34" s="209">
        <v>5510000000</v>
      </c>
      <c r="P34" s="210">
        <v>0</v>
      </c>
      <c r="Q34" s="211">
        <v>16621</v>
      </c>
      <c r="R34" s="211">
        <v>16621</v>
      </c>
      <c r="S34" s="212">
        <v>16621</v>
      </c>
      <c r="T34" s="192"/>
    </row>
    <row r="35" spans="1:20" ht="33.75" customHeight="1" x14ac:dyDescent="0.25">
      <c r="A35" s="131"/>
      <c r="B35" s="193"/>
      <c r="C35" s="218"/>
      <c r="D35" s="219"/>
      <c r="E35" s="220"/>
      <c r="F35" s="221"/>
      <c r="G35" s="220"/>
      <c r="H35" s="220"/>
      <c r="I35" s="220"/>
      <c r="J35" s="222" t="s">
        <v>136</v>
      </c>
      <c r="K35" s="222">
        <v>124</v>
      </c>
      <c r="L35" s="195"/>
      <c r="M35" s="208">
        <v>1</v>
      </c>
      <c r="N35" s="208">
        <v>6</v>
      </c>
      <c r="O35" s="209">
        <v>5510010080</v>
      </c>
      <c r="P35" s="210">
        <v>0</v>
      </c>
      <c r="Q35" s="211">
        <v>16621</v>
      </c>
      <c r="R35" s="211">
        <v>16621</v>
      </c>
      <c r="S35" s="212">
        <v>16621</v>
      </c>
      <c r="T35" s="192"/>
    </row>
    <row r="36" spans="1:20" ht="18" customHeight="1" x14ac:dyDescent="0.25">
      <c r="A36" s="131"/>
      <c r="B36" s="193"/>
      <c r="C36" s="218"/>
      <c r="D36" s="219"/>
      <c r="E36" s="220"/>
      <c r="F36" s="221"/>
      <c r="G36" s="220"/>
      <c r="H36" s="220"/>
      <c r="I36" s="220"/>
      <c r="J36" s="222" t="s">
        <v>116</v>
      </c>
      <c r="K36" s="222">
        <v>124</v>
      </c>
      <c r="L36" s="195"/>
      <c r="M36" s="208">
        <v>1</v>
      </c>
      <c r="N36" s="208">
        <v>6</v>
      </c>
      <c r="O36" s="209">
        <v>5510010080</v>
      </c>
      <c r="P36" s="210">
        <v>540</v>
      </c>
      <c r="Q36" s="211">
        <v>16621</v>
      </c>
      <c r="R36" s="211">
        <v>16621</v>
      </c>
      <c r="S36" s="212">
        <v>16621</v>
      </c>
      <c r="T36" s="192"/>
    </row>
    <row r="37" spans="1:20" ht="17.25" customHeight="1" x14ac:dyDescent="0.25">
      <c r="A37" s="131"/>
      <c r="B37" s="193"/>
      <c r="C37" s="218"/>
      <c r="D37" s="219"/>
      <c r="E37" s="220"/>
      <c r="F37" s="221"/>
      <c r="G37" s="220"/>
      <c r="H37" s="220"/>
      <c r="I37" s="220"/>
      <c r="J37" s="223" t="s">
        <v>210</v>
      </c>
      <c r="K37" s="223">
        <v>124</v>
      </c>
      <c r="L37" s="213"/>
      <c r="M37" s="196">
        <v>1</v>
      </c>
      <c r="N37" s="196">
        <v>7</v>
      </c>
      <c r="O37" s="197">
        <v>0</v>
      </c>
      <c r="P37" s="198">
        <v>0</v>
      </c>
      <c r="Q37" s="199">
        <f>Q38</f>
        <v>51590</v>
      </c>
      <c r="R37" s="199">
        <v>0</v>
      </c>
      <c r="S37" s="200">
        <v>0</v>
      </c>
      <c r="T37" s="192"/>
    </row>
    <row r="38" spans="1:20" ht="17.25" customHeight="1" x14ac:dyDescent="0.25">
      <c r="A38" s="131"/>
      <c r="B38" s="216"/>
      <c r="C38" s="224"/>
      <c r="D38" s="220"/>
      <c r="E38" s="220"/>
      <c r="F38" s="221"/>
      <c r="G38" s="220"/>
      <c r="H38" s="220"/>
      <c r="I38" s="220"/>
      <c r="J38" s="222" t="s">
        <v>197</v>
      </c>
      <c r="K38" s="222">
        <v>124</v>
      </c>
      <c r="L38" s="195"/>
      <c r="M38" s="208">
        <v>1</v>
      </c>
      <c r="N38" s="208">
        <v>7</v>
      </c>
      <c r="O38" s="209">
        <v>7700000000</v>
      </c>
      <c r="P38" s="210">
        <v>0</v>
      </c>
      <c r="Q38" s="211">
        <f>Q39</f>
        <v>51590</v>
      </c>
      <c r="R38" s="211">
        <v>0</v>
      </c>
      <c r="S38" s="212">
        <v>0</v>
      </c>
      <c r="T38" s="192"/>
    </row>
    <row r="39" spans="1:20" ht="17.25" customHeight="1" x14ac:dyDescent="0.25">
      <c r="A39" s="131"/>
      <c r="B39" s="216"/>
      <c r="C39" s="224"/>
      <c r="D39" s="220"/>
      <c r="E39" s="220"/>
      <c r="F39" s="221"/>
      <c r="G39" s="220"/>
      <c r="H39" s="220"/>
      <c r="I39" s="220"/>
      <c r="J39" s="222" t="s">
        <v>209</v>
      </c>
      <c r="K39" s="222">
        <v>124</v>
      </c>
      <c r="L39" s="195"/>
      <c r="M39" s="208">
        <v>1</v>
      </c>
      <c r="N39" s="208">
        <v>7</v>
      </c>
      <c r="O39" s="209">
        <v>7700010050</v>
      </c>
      <c r="P39" s="210">
        <v>0</v>
      </c>
      <c r="Q39" s="211">
        <f>Q40</f>
        <v>51590</v>
      </c>
      <c r="R39" s="211">
        <v>0</v>
      </c>
      <c r="S39" s="212">
        <v>0</v>
      </c>
      <c r="T39" s="192"/>
    </row>
    <row r="40" spans="1:20" ht="17.25" customHeight="1" x14ac:dyDescent="0.25">
      <c r="A40" s="131"/>
      <c r="B40" s="216"/>
      <c r="C40" s="224"/>
      <c r="D40" s="220"/>
      <c r="E40" s="220"/>
      <c r="F40" s="221"/>
      <c r="G40" s="220"/>
      <c r="H40" s="220"/>
      <c r="I40" s="220"/>
      <c r="J40" s="222" t="s">
        <v>208</v>
      </c>
      <c r="K40" s="222">
        <v>124</v>
      </c>
      <c r="L40" s="195"/>
      <c r="M40" s="208">
        <v>1</v>
      </c>
      <c r="N40" s="208">
        <v>7</v>
      </c>
      <c r="O40" s="209">
        <v>7700010050</v>
      </c>
      <c r="P40" s="210">
        <v>880</v>
      </c>
      <c r="Q40" s="211">
        <v>51590</v>
      </c>
      <c r="R40" s="211">
        <v>0</v>
      </c>
      <c r="S40" s="212">
        <v>0</v>
      </c>
      <c r="T40" s="192"/>
    </row>
    <row r="41" spans="1:20" ht="17.25" customHeight="1" x14ac:dyDescent="0.25">
      <c r="A41" s="131"/>
      <c r="B41" s="193"/>
      <c r="C41" s="218"/>
      <c r="D41" s="219"/>
      <c r="E41" s="220"/>
      <c r="F41" s="221"/>
      <c r="G41" s="220"/>
      <c r="H41" s="220"/>
      <c r="I41" s="220"/>
      <c r="J41" s="223" t="s">
        <v>31</v>
      </c>
      <c r="K41" s="223">
        <v>124</v>
      </c>
      <c r="L41" s="213"/>
      <c r="M41" s="196">
        <v>1</v>
      </c>
      <c r="N41" s="196">
        <v>13</v>
      </c>
      <c r="O41" s="197">
        <v>0</v>
      </c>
      <c r="P41" s="198">
        <v>0</v>
      </c>
      <c r="Q41" s="199">
        <v>669</v>
      </c>
      <c r="R41" s="199">
        <f t="shared" ref="Q41:S44" si="1">R42</f>
        <v>681</v>
      </c>
      <c r="S41" s="200">
        <f t="shared" si="1"/>
        <v>681</v>
      </c>
      <c r="T41" s="192"/>
    </row>
    <row r="42" spans="1:20" ht="18.75" customHeight="1" x14ac:dyDescent="0.25">
      <c r="A42" s="131"/>
      <c r="B42" s="193"/>
      <c r="C42" s="218"/>
      <c r="D42" s="219"/>
      <c r="E42" s="220"/>
      <c r="F42" s="221"/>
      <c r="G42" s="220"/>
      <c r="H42" s="220"/>
      <c r="I42" s="220"/>
      <c r="J42" s="222" t="s">
        <v>197</v>
      </c>
      <c r="K42" s="222">
        <v>124</v>
      </c>
      <c r="L42" s="195"/>
      <c r="M42" s="208">
        <v>1</v>
      </c>
      <c r="N42" s="208">
        <v>13</v>
      </c>
      <c r="O42" s="209">
        <v>7700000000</v>
      </c>
      <c r="P42" s="210">
        <v>0</v>
      </c>
      <c r="Q42" s="211">
        <f t="shared" si="1"/>
        <v>669</v>
      </c>
      <c r="R42" s="211">
        <f t="shared" si="1"/>
        <v>681</v>
      </c>
      <c r="S42" s="212">
        <f t="shared" si="1"/>
        <v>681</v>
      </c>
      <c r="T42" s="192"/>
    </row>
    <row r="43" spans="1:20" ht="15" customHeight="1" x14ac:dyDescent="0.25">
      <c r="A43" s="131"/>
      <c r="B43" s="193"/>
      <c r="C43" s="218"/>
      <c r="D43" s="219"/>
      <c r="E43" s="220"/>
      <c r="F43" s="221"/>
      <c r="G43" s="220"/>
      <c r="H43" s="220"/>
      <c r="I43" s="220"/>
      <c r="J43" s="222" t="s">
        <v>232</v>
      </c>
      <c r="K43" s="222">
        <v>124</v>
      </c>
      <c r="L43" s="195"/>
      <c r="M43" s="208">
        <v>1</v>
      </c>
      <c r="N43" s="208">
        <v>13</v>
      </c>
      <c r="O43" s="209">
        <v>7700095100</v>
      </c>
      <c r="P43" s="210">
        <v>0</v>
      </c>
      <c r="Q43" s="211">
        <f>Q44</f>
        <v>669</v>
      </c>
      <c r="R43" s="211">
        <f>R44</f>
        <v>681</v>
      </c>
      <c r="S43" s="212">
        <f>S44</f>
        <v>681</v>
      </c>
      <c r="T43" s="192"/>
    </row>
    <row r="44" spans="1:20" ht="13.5" customHeight="1" x14ac:dyDescent="0.25">
      <c r="A44" s="131"/>
      <c r="B44" s="193"/>
      <c r="C44" s="218"/>
      <c r="D44" s="219"/>
      <c r="E44" s="220"/>
      <c r="F44" s="221"/>
      <c r="G44" s="220"/>
      <c r="H44" s="220"/>
      <c r="I44" s="220"/>
      <c r="J44" s="222" t="s">
        <v>158</v>
      </c>
      <c r="K44" s="222">
        <v>124</v>
      </c>
      <c r="L44" s="195"/>
      <c r="M44" s="208">
        <v>1</v>
      </c>
      <c r="N44" s="208">
        <v>13</v>
      </c>
      <c r="O44" s="209">
        <v>7700095100</v>
      </c>
      <c r="P44" s="210">
        <v>850</v>
      </c>
      <c r="Q44" s="211">
        <f t="shared" si="1"/>
        <v>669</v>
      </c>
      <c r="R44" s="211">
        <f t="shared" si="1"/>
        <v>681</v>
      </c>
      <c r="S44" s="212">
        <f t="shared" si="1"/>
        <v>681</v>
      </c>
      <c r="T44" s="192"/>
    </row>
    <row r="45" spans="1:20" ht="13.5" customHeight="1" x14ac:dyDescent="0.25">
      <c r="A45" s="131"/>
      <c r="B45" s="193"/>
      <c r="C45" s="218"/>
      <c r="D45" s="219"/>
      <c r="E45" s="220"/>
      <c r="F45" s="221"/>
      <c r="G45" s="220"/>
      <c r="H45" s="220"/>
      <c r="I45" s="220"/>
      <c r="J45" s="222" t="s">
        <v>159</v>
      </c>
      <c r="K45" s="222">
        <v>124</v>
      </c>
      <c r="L45" s="195"/>
      <c r="M45" s="208">
        <v>1</v>
      </c>
      <c r="N45" s="208">
        <v>13</v>
      </c>
      <c r="O45" s="209">
        <v>7700095100</v>
      </c>
      <c r="P45" s="210">
        <v>853</v>
      </c>
      <c r="Q45" s="211">
        <v>669</v>
      </c>
      <c r="R45" s="211">
        <v>681</v>
      </c>
      <c r="S45" s="212">
        <v>681</v>
      </c>
      <c r="T45" s="192"/>
    </row>
    <row r="46" spans="1:20" ht="14.25" customHeight="1" x14ac:dyDescent="0.25">
      <c r="A46" s="131"/>
      <c r="B46" s="453" t="s">
        <v>137</v>
      </c>
      <c r="C46" s="453"/>
      <c r="D46" s="453"/>
      <c r="E46" s="453"/>
      <c r="F46" s="453"/>
      <c r="G46" s="453"/>
      <c r="H46" s="453"/>
      <c r="I46" s="453"/>
      <c r="J46" s="454"/>
      <c r="K46" s="194">
        <v>124</v>
      </c>
      <c r="L46" s="195">
        <v>200</v>
      </c>
      <c r="M46" s="196">
        <v>2</v>
      </c>
      <c r="N46" s="196">
        <v>0</v>
      </c>
      <c r="O46" s="197">
        <v>0</v>
      </c>
      <c r="P46" s="198">
        <v>0</v>
      </c>
      <c r="Q46" s="199">
        <f t="shared" ref="Q46:S49" si="2">Q47</f>
        <v>99217</v>
      </c>
      <c r="R46" s="199">
        <f t="shared" si="2"/>
        <v>92640</v>
      </c>
      <c r="S46" s="200">
        <f t="shared" si="2"/>
        <v>95155</v>
      </c>
      <c r="T46" s="192" t="s">
        <v>152</v>
      </c>
    </row>
    <row r="47" spans="1:20" ht="15" customHeight="1" x14ac:dyDescent="0.25">
      <c r="A47" s="131"/>
      <c r="B47" s="193"/>
      <c r="C47" s="201"/>
      <c r="D47" s="455" t="s">
        <v>35</v>
      </c>
      <c r="E47" s="455"/>
      <c r="F47" s="455"/>
      <c r="G47" s="455"/>
      <c r="H47" s="455"/>
      <c r="I47" s="455"/>
      <c r="J47" s="456"/>
      <c r="K47" s="194">
        <v>124</v>
      </c>
      <c r="L47" s="195">
        <v>203</v>
      </c>
      <c r="M47" s="196">
        <v>2</v>
      </c>
      <c r="N47" s="196">
        <v>3</v>
      </c>
      <c r="O47" s="197">
        <v>0</v>
      </c>
      <c r="P47" s="198">
        <v>0</v>
      </c>
      <c r="Q47" s="199">
        <f t="shared" si="2"/>
        <v>99217</v>
      </c>
      <c r="R47" s="199">
        <f t="shared" si="2"/>
        <v>92640</v>
      </c>
      <c r="S47" s="200">
        <f t="shared" si="2"/>
        <v>95155</v>
      </c>
      <c r="T47" s="192" t="s">
        <v>152</v>
      </c>
    </row>
    <row r="48" spans="1:20" ht="51" customHeight="1" x14ac:dyDescent="0.25">
      <c r="A48" s="131"/>
      <c r="B48" s="193"/>
      <c r="C48" s="204"/>
      <c r="D48" s="203"/>
      <c r="E48" s="457" t="s">
        <v>202</v>
      </c>
      <c r="F48" s="457"/>
      <c r="G48" s="457"/>
      <c r="H48" s="457"/>
      <c r="I48" s="457"/>
      <c r="J48" s="458"/>
      <c r="K48" s="207">
        <v>124</v>
      </c>
      <c r="L48" s="195">
        <v>203</v>
      </c>
      <c r="M48" s="208">
        <v>2</v>
      </c>
      <c r="N48" s="208">
        <v>3</v>
      </c>
      <c r="O48" s="209">
        <v>5500000000</v>
      </c>
      <c r="P48" s="210">
        <v>0</v>
      </c>
      <c r="Q48" s="211">
        <f t="shared" si="2"/>
        <v>99217</v>
      </c>
      <c r="R48" s="211">
        <f t="shared" si="2"/>
        <v>92640</v>
      </c>
      <c r="S48" s="212">
        <f t="shared" si="2"/>
        <v>95155</v>
      </c>
      <c r="T48" s="192" t="s">
        <v>152</v>
      </c>
    </row>
    <row r="49" spans="1:20" ht="36.75" customHeight="1" x14ac:dyDescent="0.25">
      <c r="A49" s="131"/>
      <c r="B49" s="193"/>
      <c r="C49" s="204"/>
      <c r="D49" s="202"/>
      <c r="E49" s="206"/>
      <c r="F49" s="457" t="s">
        <v>160</v>
      </c>
      <c r="G49" s="457"/>
      <c r="H49" s="457"/>
      <c r="I49" s="457"/>
      <c r="J49" s="458"/>
      <c r="K49" s="207">
        <v>124</v>
      </c>
      <c r="L49" s="195">
        <v>203</v>
      </c>
      <c r="M49" s="208">
        <v>2</v>
      </c>
      <c r="N49" s="208">
        <v>3</v>
      </c>
      <c r="O49" s="209">
        <v>5520000000</v>
      </c>
      <c r="P49" s="210">
        <v>0</v>
      </c>
      <c r="Q49" s="211">
        <f t="shared" si="2"/>
        <v>99217</v>
      </c>
      <c r="R49" s="211">
        <f t="shared" si="2"/>
        <v>92640</v>
      </c>
      <c r="S49" s="212">
        <f t="shared" si="2"/>
        <v>95155</v>
      </c>
      <c r="T49" s="192" t="s">
        <v>152</v>
      </c>
    </row>
    <row r="50" spans="1:20" ht="15.75" customHeight="1" x14ac:dyDescent="0.25">
      <c r="A50" s="131"/>
      <c r="B50" s="193"/>
      <c r="C50" s="204"/>
      <c r="D50" s="202"/>
      <c r="E50" s="205"/>
      <c r="F50" s="206"/>
      <c r="G50" s="457" t="s">
        <v>226</v>
      </c>
      <c r="H50" s="457"/>
      <c r="I50" s="457"/>
      <c r="J50" s="458"/>
      <c r="K50" s="207">
        <v>124</v>
      </c>
      <c r="L50" s="195">
        <v>203</v>
      </c>
      <c r="M50" s="208">
        <v>2</v>
      </c>
      <c r="N50" s="208">
        <v>3</v>
      </c>
      <c r="O50" s="209">
        <v>5520051180</v>
      </c>
      <c r="P50" s="210">
        <v>0</v>
      </c>
      <c r="Q50" s="211">
        <f>Q51+Q54</f>
        <v>99217</v>
      </c>
      <c r="R50" s="211">
        <f>R51+R54</f>
        <v>92640</v>
      </c>
      <c r="S50" s="212">
        <f>S51+S54</f>
        <v>95155</v>
      </c>
      <c r="T50" s="192" t="s">
        <v>152</v>
      </c>
    </row>
    <row r="51" spans="1:20" ht="15" customHeight="1" x14ac:dyDescent="0.25">
      <c r="A51" s="131"/>
      <c r="B51" s="193"/>
      <c r="C51" s="204"/>
      <c r="D51" s="202"/>
      <c r="E51" s="205"/>
      <c r="F51" s="206"/>
      <c r="G51" s="205"/>
      <c r="H51" s="205"/>
      <c r="I51" s="205"/>
      <c r="J51" s="206" t="s">
        <v>129</v>
      </c>
      <c r="K51" s="207">
        <v>124</v>
      </c>
      <c r="L51" s="195"/>
      <c r="M51" s="208">
        <v>2</v>
      </c>
      <c r="N51" s="208">
        <v>3</v>
      </c>
      <c r="O51" s="209">
        <v>5520051180</v>
      </c>
      <c r="P51" s="210">
        <v>120</v>
      </c>
      <c r="Q51" s="211">
        <f>Q52+Q53</f>
        <v>92180</v>
      </c>
      <c r="R51" s="211">
        <f>R52+R53</f>
        <v>91140</v>
      </c>
      <c r="S51" s="212">
        <f>S52+S53</f>
        <v>91140</v>
      </c>
      <c r="T51" s="192"/>
    </row>
    <row r="52" spans="1:20" ht="18.75" customHeight="1" x14ac:dyDescent="0.25">
      <c r="A52" s="131"/>
      <c r="B52" s="193"/>
      <c r="C52" s="204"/>
      <c r="D52" s="202"/>
      <c r="E52" s="205"/>
      <c r="F52" s="206"/>
      <c r="G52" s="205"/>
      <c r="H52" s="205"/>
      <c r="I52" s="205"/>
      <c r="J52" s="206" t="s">
        <v>154</v>
      </c>
      <c r="K52" s="207">
        <v>124</v>
      </c>
      <c r="L52" s="195"/>
      <c r="M52" s="208">
        <v>2</v>
      </c>
      <c r="N52" s="208">
        <v>3</v>
      </c>
      <c r="O52" s="209">
        <v>5520051180</v>
      </c>
      <c r="P52" s="210">
        <v>121</v>
      </c>
      <c r="Q52" s="211">
        <v>71040</v>
      </c>
      <c r="R52" s="211">
        <v>70000</v>
      </c>
      <c r="S52" s="212">
        <v>70000</v>
      </c>
      <c r="T52" s="192"/>
    </row>
    <row r="53" spans="1:20" ht="33" customHeight="1" x14ac:dyDescent="0.25">
      <c r="A53" s="131"/>
      <c r="B53" s="193"/>
      <c r="C53" s="204"/>
      <c r="D53" s="202"/>
      <c r="E53" s="205"/>
      <c r="F53" s="206"/>
      <c r="G53" s="205"/>
      <c r="H53" s="205"/>
      <c r="I53" s="205"/>
      <c r="J53" s="206" t="s">
        <v>155</v>
      </c>
      <c r="K53" s="207">
        <v>124</v>
      </c>
      <c r="L53" s="195"/>
      <c r="M53" s="208">
        <v>2</v>
      </c>
      <c r="N53" s="208">
        <v>3</v>
      </c>
      <c r="O53" s="209">
        <v>5520051180</v>
      </c>
      <c r="P53" s="210">
        <v>129</v>
      </c>
      <c r="Q53" s="211">
        <v>21140</v>
      </c>
      <c r="R53" s="211">
        <v>21140</v>
      </c>
      <c r="S53" s="212">
        <v>21140</v>
      </c>
      <c r="T53" s="192"/>
    </row>
    <row r="54" spans="1:20" ht="30.75" customHeight="1" x14ac:dyDescent="0.25">
      <c r="A54" s="131"/>
      <c r="B54" s="193"/>
      <c r="C54" s="204"/>
      <c r="D54" s="202"/>
      <c r="E54" s="205"/>
      <c r="F54" s="206"/>
      <c r="G54" s="205"/>
      <c r="H54" s="205"/>
      <c r="I54" s="205"/>
      <c r="J54" s="206" t="s">
        <v>141</v>
      </c>
      <c r="K54" s="207">
        <v>124</v>
      </c>
      <c r="L54" s="195">
        <v>203</v>
      </c>
      <c r="M54" s="208">
        <v>2</v>
      </c>
      <c r="N54" s="208">
        <v>3</v>
      </c>
      <c r="O54" s="209">
        <v>5520051180</v>
      </c>
      <c r="P54" s="210">
        <v>240</v>
      </c>
      <c r="Q54" s="211">
        <f>Q55</f>
        <v>7037</v>
      </c>
      <c r="R54" s="211">
        <f>R55</f>
        <v>1500</v>
      </c>
      <c r="S54" s="212">
        <f>S55</f>
        <v>4015</v>
      </c>
      <c r="T54" s="192"/>
    </row>
    <row r="55" spans="1:20" ht="16.5" customHeight="1" x14ac:dyDescent="0.25">
      <c r="A55" s="131"/>
      <c r="B55" s="193"/>
      <c r="C55" s="204"/>
      <c r="D55" s="202"/>
      <c r="E55" s="205"/>
      <c r="F55" s="206"/>
      <c r="G55" s="457" t="s">
        <v>198</v>
      </c>
      <c r="H55" s="457"/>
      <c r="I55" s="457"/>
      <c r="J55" s="458"/>
      <c r="K55" s="207">
        <v>124</v>
      </c>
      <c r="L55" s="195">
        <v>203</v>
      </c>
      <c r="M55" s="208">
        <v>2</v>
      </c>
      <c r="N55" s="208">
        <v>3</v>
      </c>
      <c r="O55" s="209">
        <v>5520051180</v>
      </c>
      <c r="P55" s="210">
        <v>244</v>
      </c>
      <c r="Q55" s="211">
        <v>7037</v>
      </c>
      <c r="R55" s="211">
        <v>1500</v>
      </c>
      <c r="S55" s="212">
        <v>4015</v>
      </c>
      <c r="T55" s="192" t="s">
        <v>152</v>
      </c>
    </row>
    <row r="56" spans="1:20" ht="15.75" customHeight="1" x14ac:dyDescent="0.25">
      <c r="A56" s="131"/>
      <c r="B56" s="453" t="s">
        <v>139</v>
      </c>
      <c r="C56" s="453"/>
      <c r="D56" s="453"/>
      <c r="E56" s="453"/>
      <c r="F56" s="453"/>
      <c r="G56" s="453"/>
      <c r="H56" s="453"/>
      <c r="I56" s="453"/>
      <c r="J56" s="454"/>
      <c r="K56" s="194">
        <v>124</v>
      </c>
      <c r="L56" s="195">
        <v>300</v>
      </c>
      <c r="M56" s="196">
        <v>3</v>
      </c>
      <c r="N56" s="196">
        <v>0</v>
      </c>
      <c r="O56" s="197">
        <v>0</v>
      </c>
      <c r="P56" s="198">
        <v>0</v>
      </c>
      <c r="Q56" s="199">
        <f>Q57+Q63</f>
        <v>140400</v>
      </c>
      <c r="R56" s="199">
        <f>R57+R63</f>
        <v>55000</v>
      </c>
      <c r="S56" s="200">
        <f>S57+S63</f>
        <v>55000</v>
      </c>
      <c r="T56" s="192" t="s">
        <v>152</v>
      </c>
    </row>
    <row r="57" spans="1:20" ht="16.5" customHeight="1" x14ac:dyDescent="0.25">
      <c r="A57" s="131"/>
      <c r="B57" s="193"/>
      <c r="C57" s="201"/>
      <c r="D57" s="455" t="s">
        <v>39</v>
      </c>
      <c r="E57" s="455"/>
      <c r="F57" s="455"/>
      <c r="G57" s="455"/>
      <c r="H57" s="455"/>
      <c r="I57" s="455"/>
      <c r="J57" s="456"/>
      <c r="K57" s="194">
        <v>124</v>
      </c>
      <c r="L57" s="195">
        <v>310</v>
      </c>
      <c r="M57" s="196">
        <v>3</v>
      </c>
      <c r="N57" s="196">
        <v>10</v>
      </c>
      <c r="O57" s="197">
        <v>0</v>
      </c>
      <c r="P57" s="198">
        <v>0</v>
      </c>
      <c r="Q57" s="199">
        <f t="shared" ref="Q57:S59" si="3">Q58</f>
        <v>138400</v>
      </c>
      <c r="R57" s="199">
        <f t="shared" si="3"/>
        <v>45000</v>
      </c>
      <c r="S57" s="200">
        <f t="shared" si="3"/>
        <v>45000</v>
      </c>
      <c r="T57" s="192" t="s">
        <v>152</v>
      </c>
    </row>
    <row r="58" spans="1:20" ht="50.25" customHeight="1" x14ac:dyDescent="0.25">
      <c r="A58" s="131"/>
      <c r="B58" s="193"/>
      <c r="C58" s="204"/>
      <c r="D58" s="203"/>
      <c r="E58" s="457" t="s">
        <v>202</v>
      </c>
      <c r="F58" s="457"/>
      <c r="G58" s="457"/>
      <c r="H58" s="457"/>
      <c r="I58" s="457"/>
      <c r="J58" s="458"/>
      <c r="K58" s="207">
        <v>124</v>
      </c>
      <c r="L58" s="195">
        <v>310</v>
      </c>
      <c r="M58" s="208">
        <v>3</v>
      </c>
      <c r="N58" s="208">
        <v>10</v>
      </c>
      <c r="O58" s="209">
        <v>5500000000</v>
      </c>
      <c r="P58" s="210">
        <v>0</v>
      </c>
      <c r="Q58" s="211">
        <f t="shared" si="3"/>
        <v>138400</v>
      </c>
      <c r="R58" s="211">
        <f t="shared" si="3"/>
        <v>45000</v>
      </c>
      <c r="S58" s="212">
        <f t="shared" si="3"/>
        <v>45000</v>
      </c>
      <c r="T58" s="192" t="s">
        <v>152</v>
      </c>
    </row>
    <row r="59" spans="1:20" ht="35.25" customHeight="1" x14ac:dyDescent="0.25">
      <c r="A59" s="131"/>
      <c r="B59" s="193"/>
      <c r="C59" s="204"/>
      <c r="D59" s="202"/>
      <c r="E59" s="206"/>
      <c r="F59" s="457" t="s">
        <v>161</v>
      </c>
      <c r="G59" s="457"/>
      <c r="H59" s="457"/>
      <c r="I59" s="457"/>
      <c r="J59" s="458"/>
      <c r="K59" s="207">
        <v>124</v>
      </c>
      <c r="L59" s="195">
        <v>310</v>
      </c>
      <c r="M59" s="208">
        <v>3</v>
      </c>
      <c r="N59" s="208">
        <v>10</v>
      </c>
      <c r="O59" s="209">
        <v>5530000000</v>
      </c>
      <c r="P59" s="210">
        <v>0</v>
      </c>
      <c r="Q59" s="211">
        <f t="shared" si="3"/>
        <v>138400</v>
      </c>
      <c r="R59" s="211">
        <f t="shared" si="3"/>
        <v>45000</v>
      </c>
      <c r="S59" s="212">
        <f t="shared" si="3"/>
        <v>45000</v>
      </c>
      <c r="T59" s="192" t="s">
        <v>152</v>
      </c>
    </row>
    <row r="60" spans="1:20" ht="34.5" customHeight="1" x14ac:dyDescent="0.25">
      <c r="A60" s="131"/>
      <c r="B60" s="193"/>
      <c r="C60" s="204"/>
      <c r="D60" s="202"/>
      <c r="E60" s="206"/>
      <c r="F60" s="206"/>
      <c r="G60" s="205"/>
      <c r="H60" s="205"/>
      <c r="I60" s="205"/>
      <c r="J60" s="206" t="s">
        <v>162</v>
      </c>
      <c r="K60" s="207">
        <v>124</v>
      </c>
      <c r="L60" s="195">
        <v>310</v>
      </c>
      <c r="M60" s="208">
        <v>3</v>
      </c>
      <c r="N60" s="208">
        <v>10</v>
      </c>
      <c r="O60" s="209">
        <v>5530095020</v>
      </c>
      <c r="P60" s="210">
        <v>0</v>
      </c>
      <c r="Q60" s="211">
        <f>Q62</f>
        <v>138400</v>
      </c>
      <c r="R60" s="211">
        <f>R62</f>
        <v>45000</v>
      </c>
      <c r="S60" s="212">
        <f>S62</f>
        <v>45000</v>
      </c>
      <c r="T60" s="192"/>
    </row>
    <row r="61" spans="1:20" ht="15.75" customHeight="1" x14ac:dyDescent="0.25">
      <c r="A61" s="131"/>
      <c r="B61" s="193"/>
      <c r="C61" s="204"/>
      <c r="D61" s="202"/>
      <c r="E61" s="206"/>
      <c r="F61" s="206"/>
      <c r="G61" s="205"/>
      <c r="H61" s="205"/>
      <c r="I61" s="205"/>
      <c r="J61" s="206" t="s">
        <v>132</v>
      </c>
      <c r="K61" s="207">
        <v>124</v>
      </c>
      <c r="L61" s="195">
        <v>310</v>
      </c>
      <c r="M61" s="208">
        <v>3</v>
      </c>
      <c r="N61" s="208">
        <v>10</v>
      </c>
      <c r="O61" s="209">
        <v>5530095020</v>
      </c>
      <c r="P61" s="210">
        <v>240</v>
      </c>
      <c r="Q61" s="211">
        <f>Q62</f>
        <v>138400</v>
      </c>
      <c r="R61" s="211">
        <f>R62</f>
        <v>45000</v>
      </c>
      <c r="S61" s="212">
        <f>S62</f>
        <v>45000</v>
      </c>
      <c r="T61" s="192"/>
    </row>
    <row r="62" spans="1:20" ht="16.5" customHeight="1" x14ac:dyDescent="0.25">
      <c r="A62" s="131"/>
      <c r="B62" s="193"/>
      <c r="C62" s="204"/>
      <c r="D62" s="202"/>
      <c r="E62" s="206"/>
      <c r="F62" s="206"/>
      <c r="G62" s="205"/>
      <c r="H62" s="205"/>
      <c r="I62" s="205"/>
      <c r="J62" s="206" t="s">
        <v>198</v>
      </c>
      <c r="K62" s="207">
        <v>124</v>
      </c>
      <c r="L62" s="195">
        <v>310</v>
      </c>
      <c r="M62" s="208">
        <v>3</v>
      </c>
      <c r="N62" s="208">
        <v>10</v>
      </c>
      <c r="O62" s="209">
        <v>5530095020</v>
      </c>
      <c r="P62" s="210">
        <v>244</v>
      </c>
      <c r="Q62" s="211">
        <v>138400</v>
      </c>
      <c r="R62" s="211">
        <v>45000</v>
      </c>
      <c r="S62" s="212">
        <v>45000</v>
      </c>
      <c r="T62" s="192"/>
    </row>
    <row r="63" spans="1:20" ht="20.25" customHeight="1" x14ac:dyDescent="0.25">
      <c r="A63" s="131"/>
      <c r="B63" s="193"/>
      <c r="C63" s="204"/>
      <c r="D63" s="202"/>
      <c r="E63" s="205"/>
      <c r="F63" s="206"/>
      <c r="G63" s="457" t="s">
        <v>201</v>
      </c>
      <c r="H63" s="457"/>
      <c r="I63" s="457"/>
      <c r="J63" s="458"/>
      <c r="K63" s="207">
        <v>124</v>
      </c>
      <c r="L63" s="195">
        <v>310</v>
      </c>
      <c r="M63" s="208">
        <v>3</v>
      </c>
      <c r="N63" s="208">
        <v>14</v>
      </c>
      <c r="O63" s="209">
        <v>0</v>
      </c>
      <c r="P63" s="210">
        <v>0</v>
      </c>
      <c r="Q63" s="211">
        <f t="shared" ref="Q63:S66" si="4">Q64</f>
        <v>2000</v>
      </c>
      <c r="R63" s="211">
        <f t="shared" si="4"/>
        <v>10000</v>
      </c>
      <c r="S63" s="212">
        <f t="shared" si="4"/>
        <v>10000</v>
      </c>
      <c r="T63" s="192" t="s">
        <v>152</v>
      </c>
    </row>
    <row r="64" spans="1:20" ht="21" customHeight="1" x14ac:dyDescent="0.25">
      <c r="A64" s="131"/>
      <c r="B64" s="193"/>
      <c r="C64" s="204"/>
      <c r="D64" s="202"/>
      <c r="E64" s="205"/>
      <c r="F64" s="206"/>
      <c r="G64" s="457" t="s">
        <v>197</v>
      </c>
      <c r="H64" s="457"/>
      <c r="I64" s="457"/>
      <c r="J64" s="458"/>
      <c r="K64" s="207">
        <v>124</v>
      </c>
      <c r="L64" s="195">
        <v>310</v>
      </c>
      <c r="M64" s="208">
        <v>3</v>
      </c>
      <c r="N64" s="208">
        <v>14</v>
      </c>
      <c r="O64" s="209">
        <v>7700000000</v>
      </c>
      <c r="P64" s="210">
        <v>0</v>
      </c>
      <c r="Q64" s="211">
        <f t="shared" si="4"/>
        <v>2000</v>
      </c>
      <c r="R64" s="211">
        <f t="shared" si="4"/>
        <v>10000</v>
      </c>
      <c r="S64" s="212">
        <f t="shared" si="4"/>
        <v>10000</v>
      </c>
      <c r="T64" s="192" t="s">
        <v>152</v>
      </c>
    </row>
    <row r="65" spans="1:20" ht="25.5" customHeight="1" x14ac:dyDescent="0.25">
      <c r="A65" s="131"/>
      <c r="B65" s="193"/>
      <c r="C65" s="204"/>
      <c r="D65" s="202"/>
      <c r="E65" s="205"/>
      <c r="F65" s="206"/>
      <c r="G65" s="457" t="s">
        <v>200</v>
      </c>
      <c r="H65" s="457"/>
      <c r="I65" s="457"/>
      <c r="J65" s="458"/>
      <c r="K65" s="207">
        <v>124</v>
      </c>
      <c r="L65" s="195">
        <v>310</v>
      </c>
      <c r="M65" s="208">
        <v>3</v>
      </c>
      <c r="N65" s="208">
        <v>14</v>
      </c>
      <c r="O65" s="209">
        <v>7700020040</v>
      </c>
      <c r="P65" s="210">
        <v>0</v>
      </c>
      <c r="Q65" s="211">
        <f t="shared" si="4"/>
        <v>2000</v>
      </c>
      <c r="R65" s="211">
        <f t="shared" si="4"/>
        <v>10000</v>
      </c>
      <c r="S65" s="212">
        <f t="shared" si="4"/>
        <v>10000</v>
      </c>
      <c r="T65" s="192" t="s">
        <v>152</v>
      </c>
    </row>
    <row r="66" spans="1:20" ht="18.75" customHeight="1" x14ac:dyDescent="0.25">
      <c r="A66" s="131"/>
      <c r="B66" s="193"/>
      <c r="C66" s="204"/>
      <c r="D66" s="202"/>
      <c r="E66" s="205"/>
      <c r="F66" s="206"/>
      <c r="G66" s="457" t="s">
        <v>132</v>
      </c>
      <c r="H66" s="457"/>
      <c r="I66" s="457"/>
      <c r="J66" s="458"/>
      <c r="K66" s="207">
        <v>124</v>
      </c>
      <c r="L66" s="195">
        <v>310</v>
      </c>
      <c r="M66" s="208">
        <v>3</v>
      </c>
      <c r="N66" s="208">
        <v>14</v>
      </c>
      <c r="O66" s="209">
        <v>7700020040</v>
      </c>
      <c r="P66" s="210">
        <v>240</v>
      </c>
      <c r="Q66" s="211">
        <f t="shared" si="4"/>
        <v>2000</v>
      </c>
      <c r="R66" s="211">
        <f t="shared" si="4"/>
        <v>10000</v>
      </c>
      <c r="S66" s="212">
        <f t="shared" si="4"/>
        <v>10000</v>
      </c>
      <c r="T66" s="192" t="s">
        <v>152</v>
      </c>
    </row>
    <row r="67" spans="1:20" ht="18" customHeight="1" x14ac:dyDescent="0.25">
      <c r="A67" s="131"/>
      <c r="B67" s="193"/>
      <c r="C67" s="204"/>
      <c r="D67" s="202"/>
      <c r="E67" s="205"/>
      <c r="F67" s="206"/>
      <c r="G67" s="457" t="s">
        <v>199</v>
      </c>
      <c r="H67" s="457"/>
      <c r="I67" s="457"/>
      <c r="J67" s="458"/>
      <c r="K67" s="207">
        <v>124</v>
      </c>
      <c r="L67" s="195">
        <v>310</v>
      </c>
      <c r="M67" s="208">
        <v>3</v>
      </c>
      <c r="N67" s="208">
        <v>14</v>
      </c>
      <c r="O67" s="209">
        <v>7700020040</v>
      </c>
      <c r="P67" s="210">
        <v>244</v>
      </c>
      <c r="Q67" s="211">
        <v>2000</v>
      </c>
      <c r="R67" s="211">
        <v>10000</v>
      </c>
      <c r="S67" s="212">
        <v>10000</v>
      </c>
      <c r="T67" s="192" t="s">
        <v>152</v>
      </c>
    </row>
    <row r="68" spans="1:20" ht="12.75" customHeight="1" x14ac:dyDescent="0.25">
      <c r="A68" s="131"/>
      <c r="B68" s="453" t="s">
        <v>142</v>
      </c>
      <c r="C68" s="453"/>
      <c r="D68" s="453"/>
      <c r="E68" s="453"/>
      <c r="F68" s="453"/>
      <c r="G68" s="453"/>
      <c r="H68" s="453"/>
      <c r="I68" s="453"/>
      <c r="J68" s="454"/>
      <c r="K68" s="194">
        <v>124</v>
      </c>
      <c r="L68" s="195">
        <v>400</v>
      </c>
      <c r="M68" s="196">
        <v>4</v>
      </c>
      <c r="N68" s="196">
        <v>0</v>
      </c>
      <c r="O68" s="197">
        <v>0</v>
      </c>
      <c r="P68" s="198">
        <v>0</v>
      </c>
      <c r="Q68" s="199">
        <f t="shared" ref="Q68:S72" si="5">Q69</f>
        <v>3787461.23</v>
      </c>
      <c r="R68" s="199">
        <f t="shared" si="5"/>
        <v>572000</v>
      </c>
      <c r="S68" s="200">
        <f t="shared" si="5"/>
        <v>597000</v>
      </c>
      <c r="T68" s="192" t="s">
        <v>152</v>
      </c>
    </row>
    <row r="69" spans="1:20" ht="16.5" customHeight="1" x14ac:dyDescent="0.25">
      <c r="A69" s="131"/>
      <c r="B69" s="193"/>
      <c r="C69" s="225"/>
      <c r="D69" s="226"/>
      <c r="E69" s="226"/>
      <c r="F69" s="226"/>
      <c r="G69" s="226"/>
      <c r="H69" s="226"/>
      <c r="I69" s="226"/>
      <c r="J69" s="225" t="s">
        <v>68</v>
      </c>
      <c r="K69" s="194">
        <v>124</v>
      </c>
      <c r="L69" s="195"/>
      <c r="M69" s="196">
        <v>4</v>
      </c>
      <c r="N69" s="196">
        <v>9</v>
      </c>
      <c r="O69" s="197">
        <v>0</v>
      </c>
      <c r="P69" s="198">
        <v>0</v>
      </c>
      <c r="Q69" s="199">
        <f t="shared" si="5"/>
        <v>3787461.23</v>
      </c>
      <c r="R69" s="199">
        <f t="shared" si="5"/>
        <v>572000</v>
      </c>
      <c r="S69" s="200">
        <f t="shared" si="5"/>
        <v>597000</v>
      </c>
      <c r="T69" s="192"/>
    </row>
    <row r="70" spans="1:20" ht="36.75" customHeight="1" x14ac:dyDescent="0.25">
      <c r="A70" s="131"/>
      <c r="B70" s="193"/>
      <c r="C70" s="201"/>
      <c r="D70" s="457" t="s">
        <v>202</v>
      </c>
      <c r="E70" s="457"/>
      <c r="F70" s="457"/>
      <c r="G70" s="457"/>
      <c r="H70" s="457"/>
      <c r="I70" s="457"/>
      <c r="J70" s="458"/>
      <c r="K70" s="207">
        <v>124</v>
      </c>
      <c r="L70" s="195">
        <v>409</v>
      </c>
      <c r="M70" s="208">
        <v>4</v>
      </c>
      <c r="N70" s="208">
        <v>9</v>
      </c>
      <c r="O70" s="209">
        <v>5500000000</v>
      </c>
      <c r="P70" s="210">
        <v>0</v>
      </c>
      <c r="Q70" s="211">
        <f>Q74+Q77+Q80</f>
        <v>3787461.23</v>
      </c>
      <c r="R70" s="211">
        <f t="shared" si="5"/>
        <v>572000</v>
      </c>
      <c r="S70" s="212">
        <f t="shared" si="5"/>
        <v>597000</v>
      </c>
      <c r="T70" s="192" t="s">
        <v>152</v>
      </c>
    </row>
    <row r="71" spans="1:20" ht="36.75" customHeight="1" x14ac:dyDescent="0.25">
      <c r="A71" s="131"/>
      <c r="B71" s="193"/>
      <c r="C71" s="204"/>
      <c r="D71" s="203"/>
      <c r="E71" s="457" t="s">
        <v>163</v>
      </c>
      <c r="F71" s="457"/>
      <c r="G71" s="457"/>
      <c r="H71" s="457"/>
      <c r="I71" s="457"/>
      <c r="J71" s="458"/>
      <c r="K71" s="207">
        <v>124</v>
      </c>
      <c r="L71" s="195">
        <v>409</v>
      </c>
      <c r="M71" s="208">
        <v>4</v>
      </c>
      <c r="N71" s="208">
        <v>9</v>
      </c>
      <c r="O71" s="209">
        <v>5540000000</v>
      </c>
      <c r="P71" s="210">
        <v>0</v>
      </c>
      <c r="Q71" s="211">
        <f>Q70</f>
        <v>3787461.23</v>
      </c>
      <c r="R71" s="211">
        <f>R72</f>
        <v>572000</v>
      </c>
      <c r="S71" s="212">
        <f t="shared" si="5"/>
        <v>597000</v>
      </c>
      <c r="T71" s="192" t="s">
        <v>152</v>
      </c>
    </row>
    <row r="72" spans="1:20" ht="35.25" customHeight="1" x14ac:dyDescent="0.25">
      <c r="A72" s="131"/>
      <c r="B72" s="193"/>
      <c r="C72" s="204"/>
      <c r="D72" s="202"/>
      <c r="E72" s="206"/>
      <c r="F72" s="457" t="s">
        <v>164</v>
      </c>
      <c r="G72" s="457"/>
      <c r="H72" s="457"/>
      <c r="I72" s="457"/>
      <c r="J72" s="458"/>
      <c r="K72" s="207">
        <v>124</v>
      </c>
      <c r="L72" s="195">
        <v>409</v>
      </c>
      <c r="M72" s="208">
        <v>4</v>
      </c>
      <c r="N72" s="208">
        <v>9</v>
      </c>
      <c r="O72" s="209">
        <v>5540095280</v>
      </c>
      <c r="P72" s="210">
        <v>0</v>
      </c>
      <c r="Q72" s="211">
        <f t="shared" si="5"/>
        <v>1139183.6499999999</v>
      </c>
      <c r="R72" s="211">
        <f t="shared" si="5"/>
        <v>572000</v>
      </c>
      <c r="S72" s="212">
        <f t="shared" si="5"/>
        <v>597000</v>
      </c>
      <c r="T72" s="192" t="s">
        <v>152</v>
      </c>
    </row>
    <row r="73" spans="1:20" ht="23.25" customHeight="1" x14ac:dyDescent="0.25">
      <c r="A73" s="131"/>
      <c r="B73" s="193"/>
      <c r="C73" s="204"/>
      <c r="D73" s="202"/>
      <c r="E73" s="206"/>
      <c r="F73" s="206"/>
      <c r="G73" s="205"/>
      <c r="H73" s="205"/>
      <c r="I73" s="205"/>
      <c r="J73" s="206" t="s">
        <v>132</v>
      </c>
      <c r="K73" s="207">
        <v>124</v>
      </c>
      <c r="L73" s="195">
        <v>409</v>
      </c>
      <c r="M73" s="208">
        <v>4</v>
      </c>
      <c r="N73" s="208">
        <v>9</v>
      </c>
      <c r="O73" s="209">
        <v>5540095280</v>
      </c>
      <c r="P73" s="210">
        <v>240</v>
      </c>
      <c r="Q73" s="211">
        <f>Q74</f>
        <v>1139183.6499999999</v>
      </c>
      <c r="R73" s="211">
        <f>R74</f>
        <v>572000</v>
      </c>
      <c r="S73" s="212">
        <f>S74</f>
        <v>597000</v>
      </c>
      <c r="T73" s="192"/>
    </row>
    <row r="74" spans="1:20" ht="20.25" customHeight="1" x14ac:dyDescent="0.25">
      <c r="A74" s="131"/>
      <c r="B74" s="193"/>
      <c r="C74" s="204"/>
      <c r="D74" s="202"/>
      <c r="E74" s="205"/>
      <c r="F74" s="206"/>
      <c r="G74" s="457" t="s">
        <v>198</v>
      </c>
      <c r="H74" s="457"/>
      <c r="I74" s="457"/>
      <c r="J74" s="458"/>
      <c r="K74" s="207">
        <v>124</v>
      </c>
      <c r="L74" s="195">
        <v>409</v>
      </c>
      <c r="M74" s="208">
        <v>4</v>
      </c>
      <c r="N74" s="208">
        <v>9</v>
      </c>
      <c r="O74" s="209">
        <v>5540095280</v>
      </c>
      <c r="P74" s="210">
        <v>244</v>
      </c>
      <c r="Q74" s="211">
        <v>1139183.6499999999</v>
      </c>
      <c r="R74" s="211">
        <v>572000</v>
      </c>
      <c r="S74" s="212">
        <v>597000</v>
      </c>
      <c r="T74" s="192" t="s">
        <v>152</v>
      </c>
    </row>
    <row r="75" spans="1:20" ht="40.5" customHeight="1" x14ac:dyDescent="0.25">
      <c r="A75" s="131"/>
      <c r="B75" s="193"/>
      <c r="C75" s="204"/>
      <c r="D75" s="202"/>
      <c r="E75" s="205"/>
      <c r="F75" s="206"/>
      <c r="G75" s="457" t="s">
        <v>206</v>
      </c>
      <c r="H75" s="457"/>
      <c r="I75" s="457"/>
      <c r="J75" s="458"/>
      <c r="K75" s="207">
        <v>124</v>
      </c>
      <c r="L75" s="195">
        <v>409</v>
      </c>
      <c r="M75" s="208">
        <v>4</v>
      </c>
      <c r="N75" s="208">
        <v>9</v>
      </c>
      <c r="O75" s="209" t="s">
        <v>207</v>
      </c>
      <c r="P75" s="210">
        <v>0</v>
      </c>
      <c r="Q75" s="211">
        <f>Q77</f>
        <v>1273597</v>
      </c>
      <c r="R75" s="211">
        <f>R77</f>
        <v>0</v>
      </c>
      <c r="S75" s="212">
        <f>S77</f>
        <v>0</v>
      </c>
      <c r="T75" s="192" t="s">
        <v>152</v>
      </c>
    </row>
    <row r="76" spans="1:20" ht="18.75" customHeight="1" x14ac:dyDescent="0.25">
      <c r="A76" s="131"/>
      <c r="B76" s="193"/>
      <c r="C76" s="204"/>
      <c r="D76" s="202"/>
      <c r="E76" s="205"/>
      <c r="F76" s="206"/>
      <c r="G76" s="457" t="s">
        <v>141</v>
      </c>
      <c r="H76" s="457"/>
      <c r="I76" s="457"/>
      <c r="J76" s="458"/>
      <c r="K76" s="207">
        <v>124</v>
      </c>
      <c r="L76" s="195">
        <v>409</v>
      </c>
      <c r="M76" s="208">
        <v>4</v>
      </c>
      <c r="N76" s="208">
        <v>9</v>
      </c>
      <c r="O76" s="209" t="s">
        <v>207</v>
      </c>
      <c r="P76" s="210">
        <v>240</v>
      </c>
      <c r="Q76" s="211">
        <f>Q77</f>
        <v>1273597</v>
      </c>
      <c r="R76" s="211">
        <v>0</v>
      </c>
      <c r="S76" s="212">
        <v>0</v>
      </c>
      <c r="T76" s="192" t="s">
        <v>152</v>
      </c>
    </row>
    <row r="77" spans="1:20" ht="18.75" customHeight="1" x14ac:dyDescent="0.25">
      <c r="A77" s="131"/>
      <c r="B77" s="193"/>
      <c r="C77" s="204"/>
      <c r="D77" s="202"/>
      <c r="E77" s="205"/>
      <c r="F77" s="206"/>
      <c r="G77" s="457" t="s">
        <v>198</v>
      </c>
      <c r="H77" s="457"/>
      <c r="I77" s="457"/>
      <c r="J77" s="458"/>
      <c r="K77" s="207">
        <v>124</v>
      </c>
      <c r="L77" s="195">
        <v>409</v>
      </c>
      <c r="M77" s="208">
        <v>4</v>
      </c>
      <c r="N77" s="208">
        <v>9</v>
      </c>
      <c r="O77" s="209" t="s">
        <v>207</v>
      </c>
      <c r="P77" s="210">
        <v>244</v>
      </c>
      <c r="Q77" s="211">
        <v>1273597</v>
      </c>
      <c r="R77" s="211">
        <v>0</v>
      </c>
      <c r="S77" s="212">
        <v>0</v>
      </c>
      <c r="T77" s="192" t="s">
        <v>152</v>
      </c>
    </row>
    <row r="78" spans="1:20" ht="30" customHeight="1" x14ac:dyDescent="0.25">
      <c r="A78" s="131"/>
      <c r="B78" s="193"/>
      <c r="C78" s="204"/>
      <c r="D78" s="202"/>
      <c r="E78" s="205"/>
      <c r="F78" s="206"/>
      <c r="G78" s="457" t="s">
        <v>225</v>
      </c>
      <c r="H78" s="457"/>
      <c r="I78" s="457"/>
      <c r="J78" s="458"/>
      <c r="K78" s="207">
        <v>124</v>
      </c>
      <c r="L78" s="195">
        <v>409</v>
      </c>
      <c r="M78" s="208">
        <v>4</v>
      </c>
      <c r="N78" s="208">
        <v>9</v>
      </c>
      <c r="O78" s="209" t="s">
        <v>224</v>
      </c>
      <c r="P78" s="210">
        <v>0</v>
      </c>
      <c r="Q78" s="211">
        <f>Q79</f>
        <v>1374680.58</v>
      </c>
      <c r="R78" s="211">
        <v>0</v>
      </c>
      <c r="S78" s="212">
        <v>0</v>
      </c>
      <c r="T78" s="192" t="s">
        <v>152</v>
      </c>
    </row>
    <row r="79" spans="1:20" ht="22.5" customHeight="1" x14ac:dyDescent="0.25">
      <c r="A79" s="131"/>
      <c r="B79" s="193"/>
      <c r="C79" s="204"/>
      <c r="D79" s="202"/>
      <c r="E79" s="205"/>
      <c r="F79" s="206"/>
      <c r="G79" s="457" t="s">
        <v>141</v>
      </c>
      <c r="H79" s="457"/>
      <c r="I79" s="457"/>
      <c r="J79" s="458"/>
      <c r="K79" s="207">
        <v>124</v>
      </c>
      <c r="L79" s="195">
        <v>409</v>
      </c>
      <c r="M79" s="208">
        <v>4</v>
      </c>
      <c r="N79" s="208">
        <v>9</v>
      </c>
      <c r="O79" s="209" t="s">
        <v>224</v>
      </c>
      <c r="P79" s="210">
        <v>240</v>
      </c>
      <c r="Q79" s="211">
        <f>Q80</f>
        <v>1374680.58</v>
      </c>
      <c r="R79" s="211">
        <v>0</v>
      </c>
      <c r="S79" s="212">
        <v>0</v>
      </c>
      <c r="T79" s="192" t="s">
        <v>152</v>
      </c>
    </row>
    <row r="80" spans="1:20" ht="23.25" customHeight="1" x14ac:dyDescent="0.25">
      <c r="A80" s="131"/>
      <c r="B80" s="193"/>
      <c r="C80" s="204"/>
      <c r="D80" s="202"/>
      <c r="E80" s="205"/>
      <c r="F80" s="206"/>
      <c r="G80" s="457" t="s">
        <v>198</v>
      </c>
      <c r="H80" s="457"/>
      <c r="I80" s="457"/>
      <c r="J80" s="458"/>
      <c r="K80" s="207">
        <v>124</v>
      </c>
      <c r="L80" s="195">
        <v>409</v>
      </c>
      <c r="M80" s="208">
        <v>4</v>
      </c>
      <c r="N80" s="208">
        <v>9</v>
      </c>
      <c r="O80" s="209" t="s">
        <v>224</v>
      </c>
      <c r="P80" s="210">
        <v>244</v>
      </c>
      <c r="Q80" s="211">
        <v>1374680.58</v>
      </c>
      <c r="R80" s="211">
        <v>0</v>
      </c>
      <c r="S80" s="212">
        <v>0</v>
      </c>
      <c r="T80" s="192" t="s">
        <v>152</v>
      </c>
    </row>
    <row r="81" spans="1:20" ht="17.25" customHeight="1" x14ac:dyDescent="0.25">
      <c r="A81" s="131"/>
      <c r="B81" s="453" t="s">
        <v>145</v>
      </c>
      <c r="C81" s="453"/>
      <c r="D81" s="453"/>
      <c r="E81" s="453"/>
      <c r="F81" s="453"/>
      <c r="G81" s="453"/>
      <c r="H81" s="453"/>
      <c r="I81" s="453"/>
      <c r="J81" s="454"/>
      <c r="K81" s="194">
        <v>124</v>
      </c>
      <c r="L81" s="195">
        <v>500</v>
      </c>
      <c r="M81" s="196">
        <v>5</v>
      </c>
      <c r="N81" s="196">
        <v>0</v>
      </c>
      <c r="O81" s="197">
        <v>0</v>
      </c>
      <c r="P81" s="198">
        <v>0</v>
      </c>
      <c r="Q81" s="199">
        <f t="shared" ref="Q81:Q86" si="6">Q82</f>
        <v>769327.22</v>
      </c>
      <c r="R81" s="199">
        <f t="shared" ref="R81:S86" si="7">R82</f>
        <v>278990</v>
      </c>
      <c r="S81" s="200">
        <f t="shared" si="7"/>
        <v>274990</v>
      </c>
      <c r="T81" s="192" t="s">
        <v>152</v>
      </c>
    </row>
    <row r="82" spans="1:20" ht="13.5" customHeight="1" x14ac:dyDescent="0.25">
      <c r="A82" s="131"/>
      <c r="B82" s="193"/>
      <c r="C82" s="201"/>
      <c r="D82" s="455" t="s">
        <v>43</v>
      </c>
      <c r="E82" s="455"/>
      <c r="F82" s="455"/>
      <c r="G82" s="455"/>
      <c r="H82" s="455"/>
      <c r="I82" s="455"/>
      <c r="J82" s="456"/>
      <c r="K82" s="194">
        <v>124</v>
      </c>
      <c r="L82" s="195">
        <v>503</v>
      </c>
      <c r="M82" s="196">
        <v>5</v>
      </c>
      <c r="N82" s="196">
        <v>3</v>
      </c>
      <c r="O82" s="197">
        <v>0</v>
      </c>
      <c r="P82" s="198">
        <v>0</v>
      </c>
      <c r="Q82" s="199">
        <f t="shared" si="6"/>
        <v>769327.22</v>
      </c>
      <c r="R82" s="199">
        <f t="shared" si="7"/>
        <v>278990</v>
      </c>
      <c r="S82" s="200">
        <f t="shared" si="7"/>
        <v>274990</v>
      </c>
      <c r="T82" s="192" t="s">
        <v>152</v>
      </c>
    </row>
    <row r="83" spans="1:20" ht="48" customHeight="1" x14ac:dyDescent="0.25">
      <c r="A83" s="131"/>
      <c r="B83" s="193"/>
      <c r="C83" s="204"/>
      <c r="D83" s="203"/>
      <c r="E83" s="457" t="s">
        <v>202</v>
      </c>
      <c r="F83" s="457"/>
      <c r="G83" s="457"/>
      <c r="H83" s="457"/>
      <c r="I83" s="457"/>
      <c r="J83" s="458"/>
      <c r="K83" s="207">
        <v>124</v>
      </c>
      <c r="L83" s="195">
        <v>503</v>
      </c>
      <c r="M83" s="208">
        <v>5</v>
      </c>
      <c r="N83" s="208">
        <v>3</v>
      </c>
      <c r="O83" s="209">
        <v>5500000000</v>
      </c>
      <c r="P83" s="210">
        <v>0</v>
      </c>
      <c r="Q83" s="211">
        <f t="shared" si="6"/>
        <v>769327.22</v>
      </c>
      <c r="R83" s="211">
        <f t="shared" si="7"/>
        <v>278990</v>
      </c>
      <c r="S83" s="212">
        <f t="shared" si="7"/>
        <v>274990</v>
      </c>
      <c r="T83" s="192" t="s">
        <v>152</v>
      </c>
    </row>
    <row r="84" spans="1:20" ht="38.25" customHeight="1" x14ac:dyDescent="0.25">
      <c r="A84" s="131"/>
      <c r="B84" s="193"/>
      <c r="C84" s="204"/>
      <c r="D84" s="202"/>
      <c r="E84" s="206"/>
      <c r="F84" s="457" t="s">
        <v>235</v>
      </c>
      <c r="G84" s="457"/>
      <c r="H84" s="457"/>
      <c r="I84" s="457"/>
      <c r="J84" s="458"/>
      <c r="K84" s="207">
        <v>124</v>
      </c>
      <c r="L84" s="195">
        <v>503</v>
      </c>
      <c r="M84" s="208">
        <v>5</v>
      </c>
      <c r="N84" s="208">
        <v>3</v>
      </c>
      <c r="O84" s="209">
        <v>5550000000</v>
      </c>
      <c r="P84" s="210">
        <v>0</v>
      </c>
      <c r="Q84" s="211">
        <f t="shared" si="6"/>
        <v>769327.22</v>
      </c>
      <c r="R84" s="211">
        <f t="shared" si="7"/>
        <v>278990</v>
      </c>
      <c r="S84" s="212">
        <f t="shared" si="7"/>
        <v>274990</v>
      </c>
      <c r="T84" s="192" t="s">
        <v>152</v>
      </c>
    </row>
    <row r="85" spans="1:20" ht="34.5" customHeight="1" x14ac:dyDescent="0.25">
      <c r="A85" s="131"/>
      <c r="B85" s="193"/>
      <c r="C85" s="204"/>
      <c r="D85" s="202"/>
      <c r="E85" s="206"/>
      <c r="F85" s="206"/>
      <c r="G85" s="205"/>
      <c r="H85" s="205"/>
      <c r="I85" s="205"/>
      <c r="J85" s="206" t="s">
        <v>165</v>
      </c>
      <c r="K85" s="207">
        <v>124</v>
      </c>
      <c r="L85" s="195">
        <v>503</v>
      </c>
      <c r="M85" s="208">
        <v>5</v>
      </c>
      <c r="N85" s="208">
        <v>3</v>
      </c>
      <c r="O85" s="209">
        <v>5550095310</v>
      </c>
      <c r="P85" s="210">
        <v>0</v>
      </c>
      <c r="Q85" s="211">
        <f t="shared" si="6"/>
        <v>769327.22</v>
      </c>
      <c r="R85" s="211">
        <f t="shared" si="7"/>
        <v>278990</v>
      </c>
      <c r="S85" s="212">
        <f t="shared" si="7"/>
        <v>274990</v>
      </c>
      <c r="T85" s="192"/>
    </row>
    <row r="86" spans="1:20" ht="18.75" customHeight="1" x14ac:dyDescent="0.25">
      <c r="A86" s="131"/>
      <c r="B86" s="193"/>
      <c r="C86" s="204"/>
      <c r="D86" s="202"/>
      <c r="E86" s="206"/>
      <c r="F86" s="206"/>
      <c r="G86" s="205"/>
      <c r="H86" s="205"/>
      <c r="I86" s="205"/>
      <c r="J86" s="206" t="s">
        <v>132</v>
      </c>
      <c r="K86" s="207">
        <v>124</v>
      </c>
      <c r="L86" s="195">
        <v>503</v>
      </c>
      <c r="M86" s="208">
        <v>5</v>
      </c>
      <c r="N86" s="208">
        <v>3</v>
      </c>
      <c r="O86" s="209">
        <v>5550095310</v>
      </c>
      <c r="P86" s="210">
        <v>240</v>
      </c>
      <c r="Q86" s="211">
        <f t="shared" si="6"/>
        <v>769327.22</v>
      </c>
      <c r="R86" s="211">
        <f t="shared" si="7"/>
        <v>278990</v>
      </c>
      <c r="S86" s="212">
        <f t="shared" si="7"/>
        <v>274990</v>
      </c>
      <c r="T86" s="192"/>
    </row>
    <row r="87" spans="1:20" ht="22.5" customHeight="1" x14ac:dyDescent="0.25">
      <c r="A87" s="131"/>
      <c r="B87" s="193"/>
      <c r="C87" s="204"/>
      <c r="D87" s="202"/>
      <c r="E87" s="205"/>
      <c r="F87" s="206"/>
      <c r="G87" s="457" t="s">
        <v>198</v>
      </c>
      <c r="H87" s="457"/>
      <c r="I87" s="457"/>
      <c r="J87" s="458"/>
      <c r="K87" s="207">
        <v>124</v>
      </c>
      <c r="L87" s="195">
        <v>503</v>
      </c>
      <c r="M87" s="208">
        <v>5</v>
      </c>
      <c r="N87" s="208">
        <v>3</v>
      </c>
      <c r="O87" s="209">
        <v>5550095310</v>
      </c>
      <c r="P87" s="210">
        <v>244</v>
      </c>
      <c r="Q87" s="211">
        <v>769327.22</v>
      </c>
      <c r="R87" s="211">
        <v>278990</v>
      </c>
      <c r="S87" s="212">
        <v>274990</v>
      </c>
      <c r="T87" s="192" t="s">
        <v>152</v>
      </c>
    </row>
    <row r="88" spans="1:20" ht="15.75" customHeight="1" x14ac:dyDescent="0.25">
      <c r="A88" s="131"/>
      <c r="B88" s="453" t="s">
        <v>147</v>
      </c>
      <c r="C88" s="453"/>
      <c r="D88" s="453"/>
      <c r="E88" s="453"/>
      <c r="F88" s="453"/>
      <c r="G88" s="453"/>
      <c r="H88" s="453"/>
      <c r="I88" s="453"/>
      <c r="J88" s="454"/>
      <c r="K88" s="194">
        <v>124</v>
      </c>
      <c r="L88" s="195">
        <v>800</v>
      </c>
      <c r="M88" s="196">
        <v>8</v>
      </c>
      <c r="N88" s="196">
        <v>0</v>
      </c>
      <c r="O88" s="197">
        <v>0</v>
      </c>
      <c r="P88" s="198">
        <v>0</v>
      </c>
      <c r="Q88" s="199">
        <f t="shared" ref="Q88:S90" si="8">Q89</f>
        <v>1836248.24</v>
      </c>
      <c r="R88" s="199">
        <f t="shared" si="8"/>
        <v>1486300</v>
      </c>
      <c r="S88" s="200">
        <f t="shared" si="8"/>
        <v>1486300</v>
      </c>
      <c r="T88" s="192" t="s">
        <v>152</v>
      </c>
    </row>
    <row r="89" spans="1:20" ht="14.25" customHeight="1" x14ac:dyDescent="0.25">
      <c r="A89" s="131"/>
      <c r="B89" s="193"/>
      <c r="C89" s="201"/>
      <c r="D89" s="455" t="s">
        <v>46</v>
      </c>
      <c r="E89" s="455"/>
      <c r="F89" s="455"/>
      <c r="G89" s="455"/>
      <c r="H89" s="455"/>
      <c r="I89" s="455"/>
      <c r="J89" s="456"/>
      <c r="K89" s="194">
        <v>124</v>
      </c>
      <c r="L89" s="195">
        <v>801</v>
      </c>
      <c r="M89" s="196">
        <v>8</v>
      </c>
      <c r="N89" s="196">
        <v>1</v>
      </c>
      <c r="O89" s="197">
        <v>0</v>
      </c>
      <c r="P89" s="198">
        <v>0</v>
      </c>
      <c r="Q89" s="199">
        <f t="shared" si="8"/>
        <v>1836248.24</v>
      </c>
      <c r="R89" s="199">
        <f t="shared" si="8"/>
        <v>1486300</v>
      </c>
      <c r="S89" s="200">
        <f t="shared" si="8"/>
        <v>1486300</v>
      </c>
      <c r="T89" s="192" t="s">
        <v>152</v>
      </c>
    </row>
    <row r="90" spans="1:20" ht="54.75" customHeight="1" x14ac:dyDescent="0.25">
      <c r="A90" s="131"/>
      <c r="B90" s="193"/>
      <c r="C90" s="204"/>
      <c r="D90" s="203"/>
      <c r="E90" s="457" t="s">
        <v>202</v>
      </c>
      <c r="F90" s="457"/>
      <c r="G90" s="457"/>
      <c r="H90" s="457"/>
      <c r="I90" s="457"/>
      <c r="J90" s="458"/>
      <c r="K90" s="207">
        <v>124</v>
      </c>
      <c r="L90" s="195">
        <v>801</v>
      </c>
      <c r="M90" s="208">
        <v>8</v>
      </c>
      <c r="N90" s="208">
        <v>1</v>
      </c>
      <c r="O90" s="209">
        <v>5500000000</v>
      </c>
      <c r="P90" s="210">
        <v>0</v>
      </c>
      <c r="Q90" s="211">
        <f t="shared" si="8"/>
        <v>1836248.24</v>
      </c>
      <c r="R90" s="211">
        <f t="shared" si="8"/>
        <v>1486300</v>
      </c>
      <c r="S90" s="212">
        <f t="shared" si="8"/>
        <v>1486300</v>
      </c>
      <c r="T90" s="192" t="s">
        <v>152</v>
      </c>
    </row>
    <row r="91" spans="1:20" ht="35.25" customHeight="1" x14ac:dyDescent="0.25">
      <c r="A91" s="131"/>
      <c r="B91" s="193"/>
      <c r="C91" s="204"/>
      <c r="D91" s="202"/>
      <c r="E91" s="206"/>
      <c r="F91" s="457" t="s">
        <v>166</v>
      </c>
      <c r="G91" s="457"/>
      <c r="H91" s="457"/>
      <c r="I91" s="457"/>
      <c r="J91" s="458"/>
      <c r="K91" s="207">
        <v>124</v>
      </c>
      <c r="L91" s="195">
        <v>801</v>
      </c>
      <c r="M91" s="208">
        <v>8</v>
      </c>
      <c r="N91" s="208">
        <v>1</v>
      </c>
      <c r="O91" s="209">
        <v>5560000000</v>
      </c>
      <c r="P91" s="210">
        <v>0</v>
      </c>
      <c r="Q91" s="211">
        <f>Q93+Q94</f>
        <v>1836248.24</v>
      </c>
      <c r="R91" s="211">
        <f>R92+R94</f>
        <v>1486300</v>
      </c>
      <c r="S91" s="212">
        <f>S92+S94</f>
        <v>1486300</v>
      </c>
      <c r="T91" s="192" t="s">
        <v>152</v>
      </c>
    </row>
    <row r="92" spans="1:20" ht="34.5" customHeight="1" x14ac:dyDescent="0.25">
      <c r="A92" s="131"/>
      <c r="B92" s="193"/>
      <c r="C92" s="204"/>
      <c r="D92" s="202"/>
      <c r="E92" s="206"/>
      <c r="F92" s="206"/>
      <c r="G92" s="205"/>
      <c r="H92" s="205"/>
      <c r="I92" s="205"/>
      <c r="J92" s="206" t="s">
        <v>167</v>
      </c>
      <c r="K92" s="207">
        <v>124</v>
      </c>
      <c r="L92" s="195">
        <v>801</v>
      </c>
      <c r="M92" s="208">
        <v>8</v>
      </c>
      <c r="N92" s="208">
        <v>1</v>
      </c>
      <c r="O92" s="209">
        <v>5560075080</v>
      </c>
      <c r="P92" s="210">
        <v>0</v>
      </c>
      <c r="Q92" s="211">
        <f>Q93</f>
        <v>1054900</v>
      </c>
      <c r="R92" s="211">
        <f>R93</f>
        <v>1086300</v>
      </c>
      <c r="S92" s="212">
        <f>S93</f>
        <v>1086300</v>
      </c>
      <c r="T92" s="192"/>
    </row>
    <row r="93" spans="1:20" ht="20.25" customHeight="1" x14ac:dyDescent="0.25">
      <c r="A93" s="131"/>
      <c r="B93" s="193"/>
      <c r="C93" s="204"/>
      <c r="D93" s="202"/>
      <c r="E93" s="205"/>
      <c r="F93" s="206"/>
      <c r="G93" s="457" t="s">
        <v>116</v>
      </c>
      <c r="H93" s="457"/>
      <c r="I93" s="457"/>
      <c r="J93" s="458"/>
      <c r="K93" s="207">
        <v>124</v>
      </c>
      <c r="L93" s="195">
        <v>801</v>
      </c>
      <c r="M93" s="208">
        <v>8</v>
      </c>
      <c r="N93" s="208">
        <v>1</v>
      </c>
      <c r="O93" s="209">
        <v>5560075080</v>
      </c>
      <c r="P93" s="210" t="s">
        <v>168</v>
      </c>
      <c r="Q93" s="211">
        <v>1054900</v>
      </c>
      <c r="R93" s="211">
        <v>1086300</v>
      </c>
      <c r="S93" s="212">
        <v>1086300</v>
      </c>
      <c r="T93" s="192" t="s">
        <v>152</v>
      </c>
    </row>
    <row r="94" spans="1:20" ht="34.5" customHeight="1" x14ac:dyDescent="0.25">
      <c r="A94" s="131"/>
      <c r="B94" s="193"/>
      <c r="C94" s="204"/>
      <c r="D94" s="202"/>
      <c r="E94" s="206"/>
      <c r="F94" s="206"/>
      <c r="G94" s="205"/>
      <c r="H94" s="205"/>
      <c r="I94" s="205"/>
      <c r="J94" s="206" t="s">
        <v>150</v>
      </c>
      <c r="K94" s="207">
        <v>124</v>
      </c>
      <c r="L94" s="195">
        <v>801</v>
      </c>
      <c r="M94" s="208">
        <v>8</v>
      </c>
      <c r="N94" s="208">
        <v>1</v>
      </c>
      <c r="O94" s="209">
        <v>5560095220</v>
      </c>
      <c r="P94" s="210">
        <v>0</v>
      </c>
      <c r="Q94" s="211">
        <f t="shared" ref="Q94:S95" si="9">Q95</f>
        <v>781348.24</v>
      </c>
      <c r="R94" s="211">
        <f t="shared" si="9"/>
        <v>400000</v>
      </c>
      <c r="S94" s="212">
        <f t="shared" si="9"/>
        <v>400000</v>
      </c>
      <c r="T94" s="192"/>
    </row>
    <row r="95" spans="1:20" ht="28.5" customHeight="1" x14ac:dyDescent="0.25">
      <c r="A95" s="131"/>
      <c r="B95" s="193"/>
      <c r="C95" s="204"/>
      <c r="D95" s="202"/>
      <c r="E95" s="206"/>
      <c r="F95" s="457" t="s">
        <v>141</v>
      </c>
      <c r="G95" s="457"/>
      <c r="H95" s="457"/>
      <c r="I95" s="457"/>
      <c r="J95" s="458"/>
      <c r="K95" s="207">
        <v>124</v>
      </c>
      <c r="L95" s="195">
        <v>801</v>
      </c>
      <c r="M95" s="208">
        <v>8</v>
      </c>
      <c r="N95" s="208">
        <v>1</v>
      </c>
      <c r="O95" s="209">
        <v>5560095220</v>
      </c>
      <c r="P95" s="210">
        <v>240</v>
      </c>
      <c r="Q95" s="211">
        <f t="shared" si="9"/>
        <v>781348.24</v>
      </c>
      <c r="R95" s="211">
        <f t="shared" si="9"/>
        <v>400000</v>
      </c>
      <c r="S95" s="212">
        <f t="shared" si="9"/>
        <v>400000</v>
      </c>
      <c r="T95" s="192" t="s">
        <v>152</v>
      </c>
    </row>
    <row r="96" spans="1:20" ht="18.75" customHeight="1" thickBot="1" x14ac:dyDescent="0.3">
      <c r="A96" s="131"/>
      <c r="B96" s="227"/>
      <c r="C96" s="228"/>
      <c r="D96" s="229"/>
      <c r="E96" s="230"/>
      <c r="F96" s="231"/>
      <c r="G96" s="457" t="s">
        <v>198</v>
      </c>
      <c r="H96" s="457"/>
      <c r="I96" s="457"/>
      <c r="J96" s="458"/>
      <c r="K96" s="207">
        <v>124</v>
      </c>
      <c r="L96" s="195">
        <v>801</v>
      </c>
      <c r="M96" s="208">
        <v>8</v>
      </c>
      <c r="N96" s="208">
        <v>1</v>
      </c>
      <c r="O96" s="209">
        <v>5560095220</v>
      </c>
      <c r="P96" s="210">
        <v>244</v>
      </c>
      <c r="Q96" s="211">
        <v>781348.24</v>
      </c>
      <c r="R96" s="211">
        <v>400000</v>
      </c>
      <c r="S96" s="212">
        <v>400000</v>
      </c>
      <c r="T96" s="192" t="s">
        <v>152</v>
      </c>
    </row>
    <row r="97" spans="1:20" ht="15" customHeight="1" thickBot="1" x14ac:dyDescent="0.3">
      <c r="A97" s="130"/>
      <c r="B97" s="232"/>
      <c r="C97" s="233"/>
      <c r="D97" s="233"/>
      <c r="E97" s="233"/>
      <c r="F97" s="233"/>
      <c r="G97" s="233"/>
      <c r="H97" s="233"/>
      <c r="I97" s="233"/>
      <c r="J97" s="234" t="s">
        <v>169</v>
      </c>
      <c r="K97" s="235"/>
      <c r="L97" s="236">
        <v>0</v>
      </c>
      <c r="M97" s="235"/>
      <c r="N97" s="235"/>
      <c r="O97" s="237"/>
      <c r="P97" s="238"/>
      <c r="Q97" s="239">
        <f>Q88+Q81+Q68+Q56+Q46+Q10</f>
        <v>8523160.5599999987</v>
      </c>
      <c r="R97" s="239">
        <f>R88+R81+R68+R56+R46+R10</f>
        <v>4296640</v>
      </c>
      <c r="S97" s="240">
        <f>S88+S81+S68+S56+S46+S10</f>
        <v>4320155</v>
      </c>
      <c r="T97" s="241" t="s">
        <v>152</v>
      </c>
    </row>
    <row r="98" spans="1:20" ht="11.25" customHeight="1" x14ac:dyDescent="0.25">
      <c r="A98" s="130"/>
      <c r="B98" s="242"/>
      <c r="C98" s="242"/>
      <c r="D98" s="242"/>
      <c r="E98" s="242"/>
      <c r="F98" s="242"/>
      <c r="G98" s="242"/>
      <c r="H98" s="242"/>
      <c r="I98" s="242"/>
      <c r="J98" s="242"/>
      <c r="K98" s="241"/>
      <c r="L98" s="241"/>
      <c r="M98" s="241"/>
      <c r="N98" s="241"/>
      <c r="O98" s="243"/>
      <c r="P98" s="243"/>
      <c r="Q98" s="244"/>
      <c r="R98" s="244"/>
      <c r="S98" s="244"/>
      <c r="T98" s="241" t="s">
        <v>152</v>
      </c>
    </row>
    <row r="99" spans="1:20" ht="12.75" customHeight="1" x14ac:dyDescent="0.25">
      <c r="A99" s="130"/>
      <c r="B99" s="133"/>
      <c r="C99" s="133"/>
      <c r="D99" s="133"/>
      <c r="E99" s="133"/>
      <c r="F99" s="133"/>
      <c r="G99" s="133"/>
      <c r="H99" s="133"/>
      <c r="I99" s="133"/>
      <c r="J99" s="133"/>
      <c r="K99" s="245"/>
      <c r="L99" s="245"/>
      <c r="M99" s="245"/>
      <c r="N99" s="245"/>
      <c r="O99" s="246"/>
      <c r="P99" s="246"/>
      <c r="Q99" s="247"/>
      <c r="R99" s="247"/>
      <c r="S99" s="247"/>
      <c r="T99" s="247"/>
    </row>
    <row r="100" spans="1:20" ht="12.75" customHeight="1" x14ac:dyDescent="0.25">
      <c r="A100" s="130"/>
      <c r="B100" s="133"/>
      <c r="C100" s="133"/>
      <c r="D100" s="133"/>
      <c r="E100" s="133"/>
      <c r="F100" s="133"/>
      <c r="G100" s="133"/>
      <c r="H100" s="133"/>
      <c r="I100" s="133" t="s">
        <v>170</v>
      </c>
      <c r="J100" s="133"/>
      <c r="K100" s="245"/>
      <c r="L100" s="245"/>
      <c r="M100" s="245"/>
      <c r="N100" s="245"/>
      <c r="O100" s="246"/>
      <c r="P100" s="246"/>
    </row>
    <row r="101" spans="1:20" ht="12.75" customHeight="1" x14ac:dyDescent="0.25">
      <c r="A101" s="130"/>
      <c r="B101" s="133"/>
      <c r="C101" s="133"/>
      <c r="D101" s="133"/>
      <c r="E101" s="133"/>
      <c r="F101" s="133"/>
      <c r="G101" s="133"/>
      <c r="H101" s="133"/>
      <c r="I101" s="133"/>
      <c r="J101" s="133"/>
      <c r="K101" s="245"/>
      <c r="L101" s="245"/>
      <c r="M101" s="245"/>
      <c r="N101" s="245"/>
      <c r="O101" s="246"/>
      <c r="P101" s="246"/>
    </row>
    <row r="102" spans="1:20" ht="12.75" customHeight="1" x14ac:dyDescent="0.25">
      <c r="A102" s="130"/>
      <c r="B102" s="133"/>
      <c r="C102" s="133"/>
      <c r="D102" s="133"/>
      <c r="E102" s="133"/>
      <c r="F102" s="133"/>
      <c r="G102" s="133"/>
      <c r="H102" s="133"/>
      <c r="I102" s="133" t="s">
        <v>170</v>
      </c>
      <c r="J102" s="133"/>
      <c r="K102" s="245"/>
      <c r="L102" s="245"/>
      <c r="M102" s="245"/>
      <c r="N102" s="245"/>
      <c r="O102" s="246"/>
      <c r="P102" s="246"/>
    </row>
    <row r="103" spans="1:20" ht="12.75" customHeight="1" x14ac:dyDescent="0.25">
      <c r="A103" s="130"/>
      <c r="B103" s="133"/>
      <c r="C103" s="133"/>
      <c r="D103" s="133"/>
      <c r="E103" s="133"/>
      <c r="F103" s="133"/>
      <c r="G103" s="133"/>
      <c r="H103" s="133"/>
      <c r="I103" s="133"/>
      <c r="J103" s="133"/>
      <c r="K103" s="245"/>
      <c r="L103" s="245"/>
      <c r="M103" s="245"/>
      <c r="N103" s="245"/>
      <c r="O103" s="246"/>
      <c r="P103" s="246"/>
    </row>
    <row r="104" spans="1:20" ht="12.75" customHeight="1" x14ac:dyDescent="0.25">
      <c r="A104" s="130"/>
      <c r="B104" s="133"/>
      <c r="C104" s="133"/>
      <c r="D104" s="133"/>
      <c r="E104" s="133"/>
      <c r="F104" s="133"/>
      <c r="G104" s="133"/>
      <c r="H104" s="133"/>
      <c r="I104" s="133"/>
      <c r="J104" s="133"/>
      <c r="K104" s="245"/>
      <c r="L104" s="245"/>
      <c r="M104" s="245"/>
      <c r="N104" s="245"/>
      <c r="O104" s="246"/>
      <c r="P104" s="246"/>
    </row>
    <row r="105" spans="1:20" ht="12.75" customHeight="1" x14ac:dyDescent="0.25">
      <c r="A105" s="130"/>
      <c r="B105" s="133"/>
      <c r="C105" s="133"/>
      <c r="D105" s="133"/>
      <c r="E105" s="133"/>
      <c r="F105" s="133"/>
      <c r="G105" s="133"/>
      <c r="H105" s="133"/>
      <c r="I105" s="133"/>
      <c r="J105" s="133"/>
      <c r="K105" s="245"/>
      <c r="L105" s="245"/>
      <c r="M105" s="245"/>
      <c r="N105" s="245"/>
      <c r="O105" s="246"/>
      <c r="P105" s="246"/>
    </row>
    <row r="106" spans="1:20" ht="12.75" customHeight="1" x14ac:dyDescent="0.25">
      <c r="A106" s="130"/>
      <c r="B106" s="133"/>
      <c r="C106" s="133"/>
      <c r="D106" s="133"/>
      <c r="E106" s="133"/>
      <c r="F106" s="133"/>
      <c r="G106" s="133"/>
      <c r="H106" s="133"/>
      <c r="I106" s="133"/>
      <c r="J106" s="133"/>
      <c r="K106" s="245"/>
      <c r="L106" s="245"/>
      <c r="M106" s="245"/>
      <c r="N106" s="245"/>
      <c r="O106" s="246"/>
      <c r="P106" s="246"/>
    </row>
  </sheetData>
  <mergeCells count="55">
    <mergeCell ref="G80:J80"/>
    <mergeCell ref="G79:J79"/>
    <mergeCell ref="G78:J78"/>
    <mergeCell ref="F84:J84"/>
    <mergeCell ref="G87:J87"/>
    <mergeCell ref="G96:J96"/>
    <mergeCell ref="B88:J88"/>
    <mergeCell ref="D89:J89"/>
    <mergeCell ref="E90:J90"/>
    <mergeCell ref="F91:J91"/>
    <mergeCell ref="G93:J93"/>
    <mergeCell ref="F95:J95"/>
    <mergeCell ref="E71:J71"/>
    <mergeCell ref="F72:J72"/>
    <mergeCell ref="G77:J77"/>
    <mergeCell ref="B81:J81"/>
    <mergeCell ref="D82:J82"/>
    <mergeCell ref="E83:J83"/>
    <mergeCell ref="G74:J74"/>
    <mergeCell ref="G75:J75"/>
    <mergeCell ref="G76:J76"/>
    <mergeCell ref="D57:J57"/>
    <mergeCell ref="E58:J58"/>
    <mergeCell ref="F59:J59"/>
    <mergeCell ref="G67:J67"/>
    <mergeCell ref="B68:J68"/>
    <mergeCell ref="D70:J70"/>
    <mergeCell ref="G63:J63"/>
    <mergeCell ref="G66:J66"/>
    <mergeCell ref="G65:J65"/>
    <mergeCell ref="G64:J64"/>
    <mergeCell ref="D47:J47"/>
    <mergeCell ref="E48:J48"/>
    <mergeCell ref="F49:J49"/>
    <mergeCell ref="G50:J50"/>
    <mergeCell ref="G55:J55"/>
    <mergeCell ref="B56:J56"/>
    <mergeCell ref="D19:J19"/>
    <mergeCell ref="E20:J20"/>
    <mergeCell ref="F21:J21"/>
    <mergeCell ref="G22:J22"/>
    <mergeCell ref="G25:J25"/>
    <mergeCell ref="B46:J46"/>
    <mergeCell ref="B9:J9"/>
    <mergeCell ref="B10:J10"/>
    <mergeCell ref="D11:J11"/>
    <mergeCell ref="E12:J12"/>
    <mergeCell ref="F14:J14"/>
    <mergeCell ref="G17:J17"/>
    <mergeCell ref="Q1:V1"/>
    <mergeCell ref="Q2:V2"/>
    <mergeCell ref="Q3:V3"/>
    <mergeCell ref="Q4:V4"/>
    <mergeCell ref="B6:S6"/>
    <mergeCell ref="B8:J8"/>
  </mergeCells>
  <pageMargins left="0.23622047244094491" right="0.23622047244094491" top="0.74803149606299213" bottom="0.74803149606299213" header="0.31496062992125984" footer="0.31496062992125984"/>
  <pageSetup paperSize="9" scale="6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2020-10-13T06:02:30Z</cp:lastPrinted>
  <dcterms:created xsi:type="dcterms:W3CDTF">2010-12-16T03:42:04Z</dcterms:created>
  <dcterms:modified xsi:type="dcterms:W3CDTF">2020-11-18T07:06:51Z</dcterms:modified>
</cp:coreProperties>
</file>