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5" windowWidth="12120" windowHeight="8940" activeTab="5"/>
  </bookViews>
  <sheets>
    <sheet name="Приложение 1" sheetId="1" r:id="rId1"/>
    <sheet name="Приложение 2" sheetId="4" r:id="rId2"/>
    <sheet name="Приложение 3" sheetId="3" r:id="rId3"/>
    <sheet name="приложение 4" sheetId="8" r:id="rId4"/>
    <sheet name="Приложение 5" sheetId="9" r:id="rId5"/>
    <sheet name="Приложение 6" sheetId="10" r:id="rId6"/>
  </sheets>
  <externalReferences>
    <externalReference r:id="rId7"/>
  </externalReferences>
  <definedNames>
    <definedName name="__bookmark_1" localSheetId="5">#REF!</definedName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3">'приложение 4'!$A$1:$V$110</definedName>
    <definedName name="_xlnm.Print_Area" localSheetId="4">'Приложение 5'!$C$1:$T$130</definedName>
    <definedName name="_xlnm.Print_Area" localSheetId="5">'Приложение 6'!$C$1:$S$117</definedName>
  </definedNames>
  <calcPr calcId="125725" refMode="R1C1"/>
</workbook>
</file>

<file path=xl/calcChain.xml><?xml version="1.0" encoding="utf-8"?>
<calcChain xmlns="http://schemas.openxmlformats.org/spreadsheetml/2006/main">
  <c r="P16" i="10"/>
  <c r="P80"/>
  <c r="Q21" i="9"/>
  <c r="P20" i="10"/>
  <c r="R106"/>
  <c r="R105" s="1"/>
  <c r="R104" s="1"/>
  <c r="R103" s="1"/>
  <c r="Q106"/>
  <c r="Q105"/>
  <c r="Q104" s="1"/>
  <c r="Q103" s="1"/>
  <c r="Q98" s="1"/>
  <c r="P106"/>
  <c r="P105"/>
  <c r="P104" s="1"/>
  <c r="P103" s="1"/>
  <c r="R84"/>
  <c r="R83"/>
  <c r="R82" s="1"/>
  <c r="R81" s="1"/>
  <c r="R76" s="1"/>
  <c r="Q84"/>
  <c r="Q83" s="1"/>
  <c r="Q82" s="1"/>
  <c r="Q81" s="1"/>
  <c r="Q76" s="1"/>
  <c r="R30"/>
  <c r="Q30"/>
  <c r="Q29"/>
  <c r="P30"/>
  <c r="R29"/>
  <c r="P29"/>
  <c r="R28"/>
  <c r="Q28"/>
  <c r="P28"/>
  <c r="R24" i="9"/>
  <c r="D31" i="4"/>
  <c r="C34"/>
  <c r="C33"/>
  <c r="C32"/>
  <c r="D34"/>
  <c r="D33"/>
  <c r="D32"/>
  <c r="E34"/>
  <c r="E33"/>
  <c r="E32"/>
  <c r="G18" i="3"/>
  <c r="F18"/>
  <c r="D18"/>
  <c r="A18"/>
  <c r="R25" i="10"/>
  <c r="R23"/>
  <c r="R22" s="1"/>
  <c r="R21" s="1"/>
  <c r="R12" s="1"/>
  <c r="Q25"/>
  <c r="Q23" s="1"/>
  <c r="Q22" s="1"/>
  <c r="Q21" s="1"/>
  <c r="Q12" s="1"/>
  <c r="R102"/>
  <c r="R101"/>
  <c r="R100" s="1"/>
  <c r="R99" s="1"/>
  <c r="Q102"/>
  <c r="Q101"/>
  <c r="Q100" s="1"/>
  <c r="Q99" s="1"/>
  <c r="P102"/>
  <c r="P101"/>
  <c r="P100" s="1"/>
  <c r="P99" s="1"/>
  <c r="R91"/>
  <c r="R90"/>
  <c r="R89"/>
  <c r="Q91"/>
  <c r="Q90"/>
  <c r="Q89"/>
  <c r="P91"/>
  <c r="P90"/>
  <c r="P89"/>
  <c r="V40" i="8"/>
  <c r="V41"/>
  <c r="V42"/>
  <c r="V43"/>
  <c r="T40"/>
  <c r="T41"/>
  <c r="T42"/>
  <c r="T43"/>
  <c r="R40"/>
  <c r="R41"/>
  <c r="R42"/>
  <c r="R43"/>
  <c r="S12" i="9"/>
  <c r="R12"/>
  <c r="S50"/>
  <c r="S51"/>
  <c r="S52"/>
  <c r="S53"/>
  <c r="R50"/>
  <c r="R51"/>
  <c r="R52"/>
  <c r="R53"/>
  <c r="Q50"/>
  <c r="Q51"/>
  <c r="Q52"/>
  <c r="Q53"/>
  <c r="P114" i="10"/>
  <c r="P113"/>
  <c r="P112"/>
  <c r="P27"/>
  <c r="V33" i="8"/>
  <c r="T33"/>
  <c r="R30"/>
  <c r="S41" i="9"/>
  <c r="S40"/>
  <c r="R41"/>
  <c r="R40"/>
  <c r="Q41"/>
  <c r="P35" i="10"/>
  <c r="P34" s="1"/>
  <c r="P33" s="1"/>
  <c r="S36" i="9"/>
  <c r="R36"/>
  <c r="Q36"/>
  <c r="V102" i="8"/>
  <c r="V101" s="1"/>
  <c r="V100" s="1"/>
  <c r="V99" s="1"/>
  <c r="V98" s="1"/>
  <c r="V97" s="1"/>
  <c r="T102"/>
  <c r="T101" s="1"/>
  <c r="R102"/>
  <c r="R101" s="1"/>
  <c r="R100" s="1"/>
  <c r="R99" s="1"/>
  <c r="R98" s="1"/>
  <c r="R97" s="1"/>
  <c r="E61" i="4"/>
  <c r="D61"/>
  <c r="C61"/>
  <c r="R87" i="10"/>
  <c r="R86"/>
  <c r="Q87"/>
  <c r="Q86"/>
  <c r="P87"/>
  <c r="P86"/>
  <c r="Q93"/>
  <c r="Q96"/>
  <c r="Q95"/>
  <c r="Q94"/>
  <c r="P93"/>
  <c r="P96"/>
  <c r="P95"/>
  <c r="P94"/>
  <c r="S116" i="9"/>
  <c r="R116"/>
  <c r="Q116"/>
  <c r="S119"/>
  <c r="V104" i="8"/>
  <c r="V103"/>
  <c r="R119" i="9"/>
  <c r="T104" i="8"/>
  <c r="T103" s="1"/>
  <c r="Q119" i="9"/>
  <c r="P84" i="10"/>
  <c r="P83"/>
  <c r="P82" s="1"/>
  <c r="P81" s="1"/>
  <c r="Q123" i="9"/>
  <c r="Q127"/>
  <c r="R127"/>
  <c r="S127"/>
  <c r="S126"/>
  <c r="P65" i="10"/>
  <c r="R37"/>
  <c r="Q37"/>
  <c r="P37"/>
  <c r="E62" i="4"/>
  <c r="D62"/>
  <c r="C62"/>
  <c r="C16"/>
  <c r="R106" i="8"/>
  <c r="R105" s="1"/>
  <c r="V89"/>
  <c r="V88"/>
  <c r="V87"/>
  <c r="V86"/>
  <c r="R84"/>
  <c r="Q97" i="9"/>
  <c r="P68" i="10"/>
  <c r="S103" i="9"/>
  <c r="R97" i="10"/>
  <c r="R96" s="1"/>
  <c r="R95" s="1"/>
  <c r="R94" s="1"/>
  <c r="S88" i="9"/>
  <c r="R59" i="10"/>
  <c r="R58"/>
  <c r="R88" i="9"/>
  <c r="Q59" i="10"/>
  <c r="Q57" s="1"/>
  <c r="Q56" s="1"/>
  <c r="Q55" s="1"/>
  <c r="Q88" i="9"/>
  <c r="P59" i="10"/>
  <c r="P57"/>
  <c r="P56" s="1"/>
  <c r="P55" s="1"/>
  <c r="R85"/>
  <c r="Q85"/>
  <c r="P85"/>
  <c r="R42"/>
  <c r="R41"/>
  <c r="Q42"/>
  <c r="Q41"/>
  <c r="P42"/>
  <c r="P41"/>
  <c r="V105" i="8"/>
  <c r="T105"/>
  <c r="S101" i="9"/>
  <c r="S100"/>
  <c r="S99"/>
  <c r="S31"/>
  <c r="R31"/>
  <c r="T26" i="8"/>
  <c r="Q31" i="9"/>
  <c r="R26" i="8"/>
  <c r="S124" i="9"/>
  <c r="S123"/>
  <c r="R124"/>
  <c r="R123"/>
  <c r="C65" i="4"/>
  <c r="C64"/>
  <c r="R15" i="10"/>
  <c r="R14"/>
  <c r="R13"/>
  <c r="Q15"/>
  <c r="Q14"/>
  <c r="Q13"/>
  <c r="P15"/>
  <c r="P14" s="1"/>
  <c r="P13" s="1"/>
  <c r="R36"/>
  <c r="Q36"/>
  <c r="P36"/>
  <c r="R47"/>
  <c r="R46"/>
  <c r="R45"/>
  <c r="R44"/>
  <c r="Q47"/>
  <c r="Q46"/>
  <c r="Q45"/>
  <c r="Q44"/>
  <c r="P47"/>
  <c r="P46"/>
  <c r="P45"/>
  <c r="P44"/>
  <c r="R79"/>
  <c r="R78"/>
  <c r="R77"/>
  <c r="Q79"/>
  <c r="Q78"/>
  <c r="Q77"/>
  <c r="P79"/>
  <c r="P78" s="1"/>
  <c r="P77" s="1"/>
  <c r="P76" s="1"/>
  <c r="D53" i="4"/>
  <c r="D52"/>
  <c r="D51"/>
  <c r="E54"/>
  <c r="E53"/>
  <c r="D54"/>
  <c r="C54"/>
  <c r="C53"/>
  <c r="C52"/>
  <c r="C51"/>
  <c r="R54" i="10"/>
  <c r="R51" s="1"/>
  <c r="R50" s="1"/>
  <c r="Q54"/>
  <c r="Q52"/>
  <c r="P54"/>
  <c r="P51"/>
  <c r="P50" s="1"/>
  <c r="P64"/>
  <c r="P62" s="1"/>
  <c r="P61" s="1"/>
  <c r="P60" s="1"/>
  <c r="Q92" i="9"/>
  <c r="Q91"/>
  <c r="Q90"/>
  <c r="R75" i="10"/>
  <c r="R74"/>
  <c r="Q75"/>
  <c r="Q74"/>
  <c r="S28" i="9"/>
  <c r="S24"/>
  <c r="G13" i="3"/>
  <c r="R28" i="9"/>
  <c r="R17"/>
  <c r="T18" i="8"/>
  <c r="T17" s="1"/>
  <c r="T16" s="1"/>
  <c r="T15" s="1"/>
  <c r="T13" s="1"/>
  <c r="R114" i="10"/>
  <c r="R113"/>
  <c r="R112"/>
  <c r="Q114"/>
  <c r="Q113"/>
  <c r="Q112"/>
  <c r="R40"/>
  <c r="Q40"/>
  <c r="P40"/>
  <c r="N81" i="8"/>
  <c r="V82"/>
  <c r="V81"/>
  <c r="T82"/>
  <c r="T81"/>
  <c r="R82"/>
  <c r="R81"/>
  <c r="S87" i="9"/>
  <c r="S86"/>
  <c r="R87"/>
  <c r="R86"/>
  <c r="R79" i="8"/>
  <c r="R78"/>
  <c r="R76" s="1"/>
  <c r="R75" s="1"/>
  <c r="R74" s="1"/>
  <c r="R73" s="1"/>
  <c r="E45" i="4"/>
  <c r="D45"/>
  <c r="C45"/>
  <c r="E49"/>
  <c r="E48"/>
  <c r="E47"/>
  <c r="D49"/>
  <c r="D48"/>
  <c r="D47"/>
  <c r="C49"/>
  <c r="C48"/>
  <c r="C47"/>
  <c r="E59"/>
  <c r="E58"/>
  <c r="D59"/>
  <c r="D58"/>
  <c r="C59"/>
  <c r="C58"/>
  <c r="E29"/>
  <c r="D29"/>
  <c r="C29"/>
  <c r="G14" i="3"/>
  <c r="F14"/>
  <c r="D14"/>
  <c r="F19"/>
  <c r="D19"/>
  <c r="G23"/>
  <c r="F23"/>
  <c r="D23"/>
  <c r="D22" s="1"/>
  <c r="G24"/>
  <c r="G22" s="1"/>
  <c r="F24"/>
  <c r="F22"/>
  <c r="D24"/>
  <c r="V29" i="8"/>
  <c r="T29"/>
  <c r="R29"/>
  <c r="V32"/>
  <c r="V31"/>
  <c r="T32"/>
  <c r="T31"/>
  <c r="R32"/>
  <c r="R31"/>
  <c r="V39"/>
  <c r="V38"/>
  <c r="V37" s="1"/>
  <c r="V36" s="1"/>
  <c r="V35" s="1"/>
  <c r="T39"/>
  <c r="T38" s="1"/>
  <c r="T37" s="1"/>
  <c r="T36" s="1"/>
  <c r="T35" s="1"/>
  <c r="R39"/>
  <c r="R38"/>
  <c r="R37" s="1"/>
  <c r="R36" s="1"/>
  <c r="R35" s="1"/>
  <c r="V49"/>
  <c r="V47" s="1"/>
  <c r="V46" s="1"/>
  <c r="V45" s="1"/>
  <c r="T49"/>
  <c r="T47" s="1"/>
  <c r="T46" s="1"/>
  <c r="T45" s="1"/>
  <c r="R49"/>
  <c r="R47" s="1"/>
  <c r="R46" s="1"/>
  <c r="R45" s="1"/>
  <c r="V57"/>
  <c r="T57"/>
  <c r="R57"/>
  <c r="V66"/>
  <c r="V65"/>
  <c r="V63" s="1"/>
  <c r="V62" s="1"/>
  <c r="V61" s="1"/>
  <c r="T66"/>
  <c r="T63" s="1"/>
  <c r="R66"/>
  <c r="R65" s="1"/>
  <c r="R63" s="1"/>
  <c r="R62" s="1"/>
  <c r="R61" s="1"/>
  <c r="V72"/>
  <c r="V70" s="1"/>
  <c r="T72"/>
  <c r="T70" s="1"/>
  <c r="R72"/>
  <c r="R70" s="1"/>
  <c r="S48" i="9"/>
  <c r="S47"/>
  <c r="S46"/>
  <c r="S45"/>
  <c r="S44"/>
  <c r="R48"/>
  <c r="R47"/>
  <c r="R46"/>
  <c r="R45"/>
  <c r="R44"/>
  <c r="Q48"/>
  <c r="Q47"/>
  <c r="Q46"/>
  <c r="Q45"/>
  <c r="Q44"/>
  <c r="S76"/>
  <c r="R53" i="10"/>
  <c r="R76" i="9"/>
  <c r="Q53" i="10"/>
  <c r="Q76" i="9"/>
  <c r="P53" i="10"/>
  <c r="S81" i="9"/>
  <c r="R110" i="10"/>
  <c r="R98" s="1"/>
  <c r="R81" i="9"/>
  <c r="Q110" i="10"/>
  <c r="Q109"/>
  <c r="Q108" s="1"/>
  <c r="Q107" s="1"/>
  <c r="Q81" i="9"/>
  <c r="P110" i="10"/>
  <c r="P98" s="1"/>
  <c r="S34" i="9"/>
  <c r="R34"/>
  <c r="Q34"/>
  <c r="S59"/>
  <c r="S58"/>
  <c r="S57"/>
  <c r="S56"/>
  <c r="R59"/>
  <c r="R58"/>
  <c r="R57"/>
  <c r="R56"/>
  <c r="R55"/>
  <c r="Q59"/>
  <c r="Q58"/>
  <c r="Q57"/>
  <c r="Q56"/>
  <c r="Q55"/>
  <c r="E23" i="4"/>
  <c r="D23"/>
  <c r="D22"/>
  <c r="D21"/>
  <c r="C23"/>
  <c r="E25"/>
  <c r="D25"/>
  <c r="C25"/>
  <c r="C22"/>
  <c r="C21"/>
  <c r="E27"/>
  <c r="D27"/>
  <c r="C27"/>
  <c r="D56"/>
  <c r="S38" i="9"/>
  <c r="R38"/>
  <c r="Q38"/>
  <c r="S66"/>
  <c r="V56" i="8"/>
  <c r="V54" s="1"/>
  <c r="V53" s="1"/>
  <c r="V52" s="1"/>
  <c r="V51" s="1"/>
  <c r="V50" s="1"/>
  <c r="R66" i="9"/>
  <c r="T56" i="8"/>
  <c r="T54" s="1"/>
  <c r="T53" s="1"/>
  <c r="T52" s="1"/>
  <c r="T51" s="1"/>
  <c r="T50" s="1"/>
  <c r="S69" i="9"/>
  <c r="R69"/>
  <c r="S75"/>
  <c r="S74"/>
  <c r="S73"/>
  <c r="S72"/>
  <c r="R75"/>
  <c r="R74"/>
  <c r="R73"/>
  <c r="R72"/>
  <c r="Q75"/>
  <c r="Q74"/>
  <c r="Q73"/>
  <c r="Q72"/>
  <c r="Q71"/>
  <c r="S110"/>
  <c r="S109"/>
  <c r="S108"/>
  <c r="S107"/>
  <c r="S106"/>
  <c r="S105"/>
  <c r="G29" i="3"/>
  <c r="G28"/>
  <c r="R110" i="9"/>
  <c r="R109"/>
  <c r="R108"/>
  <c r="R107"/>
  <c r="R106"/>
  <c r="R105"/>
  <c r="F29" i="3"/>
  <c r="F28"/>
  <c r="Q110" i="9"/>
  <c r="R96" i="8"/>
  <c r="R95" s="1"/>
  <c r="R94" s="1"/>
  <c r="R93" s="1"/>
  <c r="R92" s="1"/>
  <c r="R91" s="1"/>
  <c r="Q69" i="9"/>
  <c r="Q66"/>
  <c r="Q65"/>
  <c r="Q64"/>
  <c r="Q63"/>
  <c r="Q62"/>
  <c r="Q61"/>
  <c r="D21" i="3"/>
  <c r="D20" s="1"/>
  <c r="Q28" i="9"/>
  <c r="P24" i="10"/>
  <c r="P23" s="1"/>
  <c r="P22" s="1"/>
  <c r="P21" s="1"/>
  <c r="S17" i="9"/>
  <c r="V18" i="8"/>
  <c r="V17" s="1"/>
  <c r="V16" s="1"/>
  <c r="V15" s="1"/>
  <c r="V13" s="1"/>
  <c r="V11" s="1"/>
  <c r="Q17" i="9"/>
  <c r="R18" i="8"/>
  <c r="R17" s="1"/>
  <c r="R16" s="1"/>
  <c r="R15" s="1"/>
  <c r="R13" s="1"/>
  <c r="E17" i="4"/>
  <c r="E16"/>
  <c r="E15"/>
  <c r="D17"/>
  <c r="D16"/>
  <c r="D15"/>
  <c r="E37"/>
  <c r="E36"/>
  <c r="E31"/>
  <c r="D37"/>
  <c r="D36"/>
  <c r="C37"/>
  <c r="C36"/>
  <c r="E41"/>
  <c r="E40"/>
  <c r="D41"/>
  <c r="D40"/>
  <c r="C41"/>
  <c r="C40"/>
  <c r="E44"/>
  <c r="E43"/>
  <c r="D44"/>
  <c r="D43"/>
  <c r="C44"/>
  <c r="C43"/>
  <c r="E56"/>
  <c r="C56"/>
  <c r="C15"/>
  <c r="E11" i="3"/>
  <c r="E28"/>
  <c r="E30"/>
  <c r="E25"/>
  <c r="E20"/>
  <c r="E22"/>
  <c r="D12" i="1"/>
  <c r="D11" s="1"/>
  <c r="D10" s="1"/>
  <c r="D9" s="1"/>
  <c r="R65" i="9"/>
  <c r="R64"/>
  <c r="R63"/>
  <c r="R62"/>
  <c r="R61"/>
  <c r="F21" i="3"/>
  <c r="F20"/>
  <c r="E22" i="4"/>
  <c r="E21"/>
  <c r="T96" i="8"/>
  <c r="T95"/>
  <c r="T94" s="1"/>
  <c r="T93" s="1"/>
  <c r="T92" s="1"/>
  <c r="T91" s="1"/>
  <c r="R56"/>
  <c r="R54"/>
  <c r="R53" s="1"/>
  <c r="R52" s="1"/>
  <c r="R51" s="1"/>
  <c r="R50" s="1"/>
  <c r="R16" i="9"/>
  <c r="R13"/>
  <c r="S16"/>
  <c r="S13"/>
  <c r="P63" i="10"/>
  <c r="V26" i="8"/>
  <c r="R126" i="9"/>
  <c r="Q109"/>
  <c r="Q108"/>
  <c r="Q107"/>
  <c r="Q106"/>
  <c r="Q105"/>
  <c r="Q126"/>
  <c r="Q87"/>
  <c r="Q86"/>
  <c r="Q85"/>
  <c r="Q84"/>
  <c r="Q83"/>
  <c r="D26" i="3"/>
  <c r="D25"/>
  <c r="R25" i="8"/>
  <c r="F13" i="3"/>
  <c r="S27" i="9"/>
  <c r="S26"/>
  <c r="S25"/>
  <c r="S15"/>
  <c r="S14"/>
  <c r="R15"/>
  <c r="R14"/>
  <c r="V96" i="8"/>
  <c r="V95" s="1"/>
  <c r="V94" s="1"/>
  <c r="V93" s="1"/>
  <c r="S65" i="9"/>
  <c r="S64"/>
  <c r="S63"/>
  <c r="S62"/>
  <c r="R27"/>
  <c r="R26"/>
  <c r="R25"/>
  <c r="V79" i="8"/>
  <c r="V78"/>
  <c r="V76" s="1"/>
  <c r="V75" s="1"/>
  <c r="S85" i="9"/>
  <c r="S84"/>
  <c r="T79" i="8"/>
  <c r="T78"/>
  <c r="T76" s="1"/>
  <c r="T75" s="1"/>
  <c r="T74" s="1"/>
  <c r="T73" s="1"/>
  <c r="R85" i="9"/>
  <c r="R84"/>
  <c r="R83"/>
  <c r="F26" i="3"/>
  <c r="F25" s="1"/>
  <c r="Q80" i="9"/>
  <c r="Q79"/>
  <c r="Q78"/>
  <c r="R80"/>
  <c r="R79"/>
  <c r="R78"/>
  <c r="R71"/>
  <c r="S80"/>
  <c r="S79"/>
  <c r="S78"/>
  <c r="T25" i="8"/>
  <c r="T24" s="1"/>
  <c r="T23" s="1"/>
  <c r="T22" s="1"/>
  <c r="T21" s="1"/>
  <c r="R118" i="9"/>
  <c r="R115"/>
  <c r="R114"/>
  <c r="R113"/>
  <c r="R112"/>
  <c r="F31" i="3"/>
  <c r="F30" s="1"/>
  <c r="G12"/>
  <c r="G11" s="1"/>
  <c r="G19"/>
  <c r="S55" i="9"/>
  <c r="G21" i="3"/>
  <c r="G20"/>
  <c r="S61" i="9"/>
  <c r="G26" i="3"/>
  <c r="G25" s="1"/>
  <c r="S83" i="9"/>
  <c r="F12" i="3"/>
  <c r="F11"/>
  <c r="F32" s="1"/>
  <c r="E16" i="1" s="1"/>
  <c r="E15" s="1"/>
  <c r="E14" s="1"/>
  <c r="E13" s="1"/>
  <c r="S71" i="9"/>
  <c r="R93" i="10"/>
  <c r="V25" i="8"/>
  <c r="S102" i="9"/>
  <c r="Q95"/>
  <c r="S118"/>
  <c r="S115"/>
  <c r="S114"/>
  <c r="S113"/>
  <c r="S112"/>
  <c r="R11"/>
  <c r="S11"/>
  <c r="R130"/>
  <c r="S130"/>
  <c r="G31" i="3"/>
  <c r="G30" s="1"/>
  <c r="Q58" i="10"/>
  <c r="C31" i="4"/>
  <c r="E52"/>
  <c r="E51"/>
  <c r="C14"/>
  <c r="C13"/>
  <c r="C12" i="1"/>
  <c r="C39" i="4"/>
  <c r="D39"/>
  <c r="E39"/>
  <c r="D14"/>
  <c r="D13"/>
  <c r="E12" i="1"/>
  <c r="E11" s="1"/>
  <c r="E10" s="1"/>
  <c r="E9" s="1"/>
  <c r="E14" i="4"/>
  <c r="E13"/>
  <c r="F12" i="1"/>
  <c r="F11" s="1"/>
  <c r="F10" s="1"/>
  <c r="F9" s="1"/>
  <c r="Q73" i="10"/>
  <c r="Q72" s="1"/>
  <c r="Q71" s="1"/>
  <c r="R73"/>
  <c r="R72"/>
  <c r="R71" s="1"/>
  <c r="R109"/>
  <c r="R108" s="1"/>
  <c r="R107" s="1"/>
  <c r="R52"/>
  <c r="E32" i="3"/>
  <c r="D16" i="1" s="1"/>
  <c r="D15" s="1"/>
  <c r="D14" s="1"/>
  <c r="D13" s="1"/>
  <c r="P58" i="10"/>
  <c r="P75"/>
  <c r="P73" s="1"/>
  <c r="P72" s="1"/>
  <c r="P71" s="1"/>
  <c r="D29" i="3"/>
  <c r="D28" s="1"/>
  <c r="Q115" i="9"/>
  <c r="Q114"/>
  <c r="Q113"/>
  <c r="Q112"/>
  <c r="D31" i="3"/>
  <c r="D30" s="1"/>
  <c r="Q118" i="9"/>
  <c r="R104" i="8"/>
  <c r="R103"/>
  <c r="V24"/>
  <c r="V23" s="1"/>
  <c r="V22" s="1"/>
  <c r="V21" s="1"/>
  <c r="C11" i="1"/>
  <c r="C10"/>
  <c r="C9" s="1"/>
  <c r="Q40" i="9"/>
  <c r="Q24"/>
  <c r="D13" i="3"/>
  <c r="R34" i="8"/>
  <c r="R33"/>
  <c r="P25" i="10"/>
  <c r="R24" i="8"/>
  <c r="R23" s="1"/>
  <c r="R22" s="1"/>
  <c r="R21" s="1"/>
  <c r="Q27" i="9"/>
  <c r="Q26"/>
  <c r="Q25"/>
  <c r="P19" i="10"/>
  <c r="P18"/>
  <c r="P17" s="1"/>
  <c r="Q20" i="9"/>
  <c r="R20" i="8"/>
  <c r="R19"/>
  <c r="Q16" i="9"/>
  <c r="Q13"/>
  <c r="Q15"/>
  <c r="Q14"/>
  <c r="Q12"/>
  <c r="D12" i="3"/>
  <c r="D11" s="1"/>
  <c r="D32" s="1"/>
  <c r="C16" i="1" s="1"/>
  <c r="Q11" i="9"/>
  <c r="Q130"/>
  <c r="P32" i="10"/>
  <c r="P109"/>
  <c r="P108"/>
  <c r="P107" s="1"/>
  <c r="Q51"/>
  <c r="Q50" s="1"/>
  <c r="P52"/>
  <c r="R57"/>
  <c r="R56"/>
  <c r="R55" s="1"/>
  <c r="C8" i="1" l="1"/>
  <c r="C7" s="1"/>
  <c r="C15"/>
  <c r="C14" s="1"/>
  <c r="C13" s="1"/>
  <c r="V92" i="8"/>
  <c r="V91"/>
  <c r="V107" s="1"/>
  <c r="T68"/>
  <c r="T69"/>
  <c r="V73"/>
  <c r="V74"/>
  <c r="R68"/>
  <c r="R69"/>
  <c r="V68"/>
  <c r="V69"/>
  <c r="T65"/>
  <c r="T62"/>
  <c r="T61" s="1"/>
  <c r="T59" s="1"/>
  <c r="R11"/>
  <c r="R59"/>
  <c r="V59"/>
  <c r="P12" i="10"/>
  <c r="P11" s="1"/>
  <c r="P116" s="1"/>
  <c r="T100" i="8"/>
  <c r="T99" s="1"/>
  <c r="T98" s="1"/>
  <c r="T97" s="1"/>
  <c r="R11" i="10"/>
  <c r="R116" s="1"/>
  <c r="G32" i="3"/>
  <c r="F16" i="1" s="1"/>
  <c r="F15" s="1"/>
  <c r="F14" s="1"/>
  <c r="F13" s="1"/>
  <c r="D8"/>
  <c r="T11" i="8"/>
  <c r="R107"/>
  <c r="Q11" i="10"/>
  <c r="Q116" s="1"/>
  <c r="P74"/>
  <c r="T107" i="8" l="1"/>
</calcChain>
</file>

<file path=xl/sharedStrings.xml><?xml version="1.0" encoding="utf-8"?>
<sst xmlns="http://schemas.openxmlformats.org/spreadsheetml/2006/main" count="682" uniqueCount="270">
  <si>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</si>
  <si>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</si>
  <si>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</si>
  <si>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</si>
  <si>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</si>
  <si>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</si>
  <si>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</si>
  <si>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</si>
  <si>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</si>
  <si>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</si>
  <si>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</si>
  <si>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</si>
  <si>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</si>
  <si>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</si>
  <si>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</si>
  <si>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</si>
  <si>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</si>
  <si>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</si>
  <si>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</si>
  <si>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 xml:space="preserve">                                                           </t>
  </si>
  <si>
    <t xml:space="preserve">                                                                 </t>
  </si>
  <si>
    <t>Общегосударственные вопросы</t>
  </si>
  <si>
    <t>Фукционирование высшего должностного лица субъекта Российской Федерации и муниципального образования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</si>
  <si>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</si>
  <si>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</si>
  <si>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</si>
  <si>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</si>
  <si>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</si>
  <si>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</si>
  <si>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Национальная безопасность и провоохранительная деятельность</t>
  </si>
  <si>
    <t>Жилищно-коммунальное хозяйство</t>
  </si>
  <si>
    <t>Благоустройство</t>
  </si>
  <si>
    <t>Культура</t>
  </si>
  <si>
    <t>Итого расходов</t>
  </si>
  <si>
    <t>0113</t>
  </si>
  <si>
    <t>Национальная экономика</t>
  </si>
  <si>
    <t>2015 год</t>
  </si>
  <si>
    <t xml:space="preserve">Источники внутреннего финансирования дефицита местного бюджета </t>
  </si>
  <si>
    <t xml:space="preserve">2016 год </t>
  </si>
  <si>
    <t xml:space="preserve">депутатов Гавриловского сельсовета </t>
  </si>
  <si>
    <t>Дорожное хозяйство (дорожные фонды)</t>
  </si>
  <si>
    <t>к решению Совета депутатов</t>
  </si>
  <si>
    <t>Гавриловского сельсовета</t>
  </si>
  <si>
    <t>Наименование</t>
  </si>
  <si>
    <t>4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</si>
  <si>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</si>
  <si>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</si>
  <si>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</si>
  <si>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</si>
  <si>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</si>
  <si>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</si>
  <si>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</si>
  <si>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</si>
  <si>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</si>
  <si>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</si>
  <si>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</si>
  <si>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</si>
  <si>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</si>
  <si>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</si>
  <si>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</si>
  <si>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</si>
  <si>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</si>
  <si>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</si>
  <si>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</si>
  <si>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</si>
  <si>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</si>
  <si>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</si>
  <si>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</si>
  <si>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</si>
  <si>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</si>
  <si>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</si>
  <si>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</si>
  <si>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</si>
  <si>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</si>
  <si>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</si>
  <si>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</si>
  <si>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</si>
  <si>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</si>
  <si>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</si>
  <si>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</si>
  <si>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</si>
  <si>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</si>
  <si>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</si>
  <si>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</si>
  <si>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</si>
  <si>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000 10501000000000110</t>
  </si>
  <si>
    <t>Администрация Гавриловского сельсовета</t>
  </si>
  <si>
    <t>к решению совета депутатов</t>
  </si>
  <si>
    <t>РЗ</t>
  </si>
  <si>
    <t>ПР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</si>
  <si>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</si>
  <si>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</si>
  <si>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</si>
  <si>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</si>
  <si>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</si>
  <si>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</si>
  <si>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</si>
  <si>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</si>
  <si>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</si>
  <si>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</si>
  <si>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</si>
  <si>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 xml:space="preserve">Подпрограмма «Обеспечение осуществления части, переданных органами власти другого уровня, полномочий» </t>
  </si>
  <si>
    <t>НАЦИОНАЛЬНАЯ БЕЗОПАСНОСТЬ И ПРАВООХРАНИТЕЛЬНАЯ ДЕЯТЕЛЬНОСТЬ</t>
  </si>
  <si>
    <t>Подпрограмма"Обеспечение пожарной безопасности на территории муниципального образования Гавриловский сельсовет"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</si>
  <si>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</si>
  <si>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</si>
  <si>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«Развитие дорожного хозяйства на территории муниципального образования Гавриловский сельсовет»</t>
  </si>
  <si>
    <t>Содержание и ремонт,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</si>
  <si>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</si>
  <si>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 xml:space="preserve">Финансовое обеспечение мероприятий по благоустройству территорий муниципального образования поселения </t>
  </si>
  <si>
    <t>КУЛЬТУРА, КИНЕМАТОГРАФИЯ</t>
  </si>
  <si>
    <t>Подпрограмма «Развитие культуры на территории муниципального образования Гавриловский сельсовет»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</si>
  <si>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</si>
  <si>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ПО РАЗДЕЛАМ РАСХОДОВ</t>
  </si>
  <si>
    <t/>
  </si>
  <si>
    <t>КФСР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</si>
  <si>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</si>
  <si>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</si>
  <si>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</si>
  <si>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240</t>
  </si>
  <si>
    <t>Иные бюджетные ассигнования</t>
  </si>
  <si>
    <t>Уплата налогов, сборов и иных платежей</t>
  </si>
  <si>
    <t>Уплата иных платежей</t>
  </si>
  <si>
    <t>Подпрограмма "Обеспечение осуществления части, переданных органами власти другого уровня, полномочий"</t>
  </si>
  <si>
    <t>Подпрограмма  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</si>
  <si>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</si>
  <si>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Гавриловский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</si>
  <si>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</si>
  <si>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Подпрограмма "Благоустройство территории муниципального образования Гавриловский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</si>
  <si>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</si>
  <si>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Гавриловский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</si>
  <si>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</si>
  <si>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</si>
  <si>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ИТОГО РАСХОДОВ</t>
  </si>
  <si>
    <t>____________________</t>
  </si>
  <si>
    <t>Культура, кинематография</t>
  </si>
  <si>
    <t>Культура.</t>
  </si>
  <si>
    <t>000 20210000000000150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</si>
  <si>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</si>
  <si>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000 10501021010000110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</si>
  <si>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</si>
  <si>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</si>
  <si>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</si>
  <si>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</si>
  <si>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</si>
  <si>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</si>
  <si>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</si>
  <si>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</si>
  <si>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</si>
  <si>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Непрограммное направление расходов (непрограммные мероприятия)</t>
  </si>
  <si>
    <t>Межбюджетные трансферты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</si>
  <si>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2018-2024г"</t>
  </si>
  <si>
    <t>Прочая закупка товаров, работ и услуг</t>
  </si>
  <si>
    <t xml:space="preserve">Прочая закупка товаров, работ и услуг </t>
  </si>
  <si>
    <t>Меры поддержки добровольных народных дружин</t>
  </si>
  <si>
    <t>Другие вопросы в области национальной безопасности и правоохранительной деятельности</t>
  </si>
  <si>
    <t>Членские взносы в Совет (ассоциации) муниципальных образований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</si>
  <si>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</si>
  <si>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</si>
  <si>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(муниципальных) нужд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</si>
  <si>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</si>
  <si>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</si>
  <si>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</t>
  </si>
  <si>
    <t xml:space="preserve">Прочие субсидии 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</si>
  <si>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</si>
  <si>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ремонт автомобильной дороги)</t>
  </si>
  <si>
    <t>Инициативные платежи</t>
  </si>
  <si>
    <t>ПРОЧИЕ НЕНАЛОГОВЫЕ ДОХОДЫ</t>
  </si>
  <si>
    <t>554П5S1401</t>
  </si>
  <si>
    <t>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 (Реализация инициативных проектов)</t>
  </si>
  <si>
    <t>Код источника финансирования по КИВФ,КИВнФ</t>
  </si>
  <si>
    <t>Наименование показателя</t>
  </si>
  <si>
    <t>2022 год</t>
  </si>
  <si>
    <t>2023 год</t>
  </si>
  <si>
    <t>Всего источников финансирования дефицитов бюджетов</t>
  </si>
  <si>
    <t>Код бюджетной классификации Российской Федерации</t>
  </si>
  <si>
    <t>Наименование кода дохода бюджета</t>
  </si>
  <si>
    <t>Доходы бюджета - ВСЕГО: 
В том числе:</t>
  </si>
  <si>
    <t>Наименование расходов</t>
  </si>
  <si>
    <t>01</t>
  </si>
  <si>
    <t>00</t>
  </si>
  <si>
    <t>02</t>
  </si>
  <si>
    <t>04</t>
  </si>
  <si>
    <t>06</t>
  </si>
  <si>
    <t>13</t>
  </si>
  <si>
    <t>03</t>
  </si>
  <si>
    <t>10</t>
  </si>
  <si>
    <t>14</t>
  </si>
  <si>
    <t>09</t>
  </si>
  <si>
    <t>05</t>
  </si>
  <si>
    <t>08</t>
  </si>
  <si>
    <t>ЦСР</t>
  </si>
  <si>
    <t>ВР</t>
  </si>
  <si>
    <t>000 20215001000000150</t>
  </si>
  <si>
    <t>Подпрограмма "Осуществление деятельности аппарата управления"</t>
  </si>
  <si>
    <t>Реализация инициативных проектов (Приоритетный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области")</t>
  </si>
  <si>
    <t>Субсидии бюджетам бюджетной системы Российской Федерации (межбюджетные субсидии)</t>
  </si>
  <si>
    <t>Функционирование правительства Российской Федераци,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</si>
  <si>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</si>
  <si>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населения и территории от чрезвычайных ситуаций природного и техногенного характера, пожарная безопасность</t>
  </si>
  <si>
    <t>Реализация проектов развития общественной инфраструктуры, основанных на местных инициативах</t>
  </si>
  <si>
    <t>554П500000</t>
  </si>
  <si>
    <t xml:space="preserve">Реализация инициативных проектов (Приоритетный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области) </t>
  </si>
  <si>
    <t>Поступление доходов в местный бюджет по кодам видов доходов, подвидов доходов на 2022 год и на плановый период 2023, 2024 годов</t>
  </si>
  <si>
    <t>000 20240000000000150</t>
  </si>
  <si>
    <t>000 20249999000000150</t>
  </si>
  <si>
    <t>Прочие межбюджетные трансферты,передаваемые бюджетам</t>
  </si>
  <si>
    <t>Прочие межбюджетные трансферты, передаваемые бюджетам сельских поселений</t>
  </si>
  <si>
    <t>Повышение заработной платы работников муниципальных учреждений культуры</t>
  </si>
  <si>
    <t>Закупка энергетических ресурсов</t>
  </si>
  <si>
    <t>Подпрограмма "Развитие системы градорегулирования в муниципальном образовании Гавриловский сельсовет"</t>
  </si>
  <si>
    <t>55900S1510</t>
  </si>
  <si>
    <t>2024 год</t>
  </si>
  <si>
    <t>на 2022 и на плановый период 2023-2024 г</t>
  </si>
  <si>
    <t>Рапределение бюджетных ассигнований местного бюджета на 2022 год и плановый период 2023 и 2024 годов по разделам, подразделам расходов классификации расходов бюджета</t>
  </si>
  <si>
    <t>12</t>
  </si>
  <si>
    <t>Другие вопросы в области национальной экономики</t>
  </si>
  <si>
    <t>554П5S140Г</t>
  </si>
  <si>
    <t>Единый сельскохозяйственный налог (сумма платежа (перерасчеты, недоимка и задолженность по соответсвующему платежу, в том числе по отмененному)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</si>
  <si>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</si>
  <si>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</si>
  <si>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</si>
  <si>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Саракташского района</t>
  </si>
  <si>
    <t>Оренбургской области</t>
  </si>
  <si>
    <t xml:space="preserve">к решению совета </t>
  </si>
  <si>
    <t xml:space="preserve">Саракташского района </t>
  </si>
  <si>
    <t>Приложение № 6</t>
  </si>
  <si>
    <t>000 10501020010000110</t>
  </si>
  <si>
    <t>000 20220000000000150</t>
  </si>
  <si>
    <t>000 20229999000000150</t>
  </si>
  <si>
    <t>000 20230000000000150</t>
  </si>
  <si>
    <t>Обеспечение деятельности финансовых, налоговых и таможенных организаций и органов финансового (финансово-бюджетного) надзора</t>
  </si>
  <si>
    <t>Мероприятия по привидению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</si>
  <si>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КВСР</t>
  </si>
  <si>
    <t>Ведомственная структура расходов местного бюджета на 2022 год и плановый период 2023-2024 годов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</si>
  <si>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</si>
  <si>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Приложение № 2</t>
  </si>
  <si>
    <t>Налог, взимаемый с налогоплательщиков,выбравших в качестве объекта налогообложения доходы, уменьшенные на величину расходов (в том числе минимальный налог,зачисляемый в бюджеты субъектов Российской Федерации (сумма платежа (перерасчеты,недоимка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</si>
  <si>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применяемых к объектам налогообложения, расположенных в границах поселений (сумма платежа (перерасчеты, недоимка и задолженность по соответствующему платежу в том числе по отмененному)</t>
  </si>
  <si>
    <t>Дотации на выравнивание бюджетной обеспеченности из бюджетов муни ципальных районов, городских округов с внутригородским делением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</si>
  <si>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</si>
  <si>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</si>
  <si>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Приложение № 3</t>
  </si>
  <si>
    <t>Приложение № 4</t>
  </si>
  <si>
    <t xml:space="preserve">Приложение № 5 </t>
  </si>
  <si>
    <t>Национальная безопасность  и правоохранительная деятельность</t>
  </si>
  <si>
    <t>Другие вопросы в области  национальной безопасности и правоохранительной деятельности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</si>
  <si>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</si>
  <si>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Упалат налогов, сборов и иных платежей</t>
  </si>
  <si>
    <t>Достижение показателей по оплате труда</t>
  </si>
  <si>
    <t>Резервные фонды</t>
  </si>
  <si>
    <t>Резервные средства</t>
  </si>
  <si>
    <t>Создание и использование средств резервного фонда администрации послений Саракташского района</t>
  </si>
  <si>
    <t>11</t>
  </si>
  <si>
    <t>Распределение бюджетных ассигнований местного бюджета по разделам, подразделам, целевым статьям (муниципальным программам Гавриловского сельсовета и непрограммным направлениям деятельности) группам и подгруппам видов расходов классификации расходов бюджета на 2022 год и на плановый период 2023 и 2024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</si>
  <si>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</si>
  <si>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соответсвующему платежу, в том числе по отмененному)</t>
  </si>
  <si>
    <t>Дотации бюджетам сельских поселений на выравнивание бюджетной обеспеченности из бюджета субъекта Российской Федерации</t>
  </si>
  <si>
    <t>Создание и использование средств резервного фонда администрации поселений Саракташского района</t>
  </si>
  <si>
    <t>Реализация инициативных проектов "ремонт автомобильной дороги"</t>
  </si>
  <si>
    <t>Подпрограмма «Благоустройство на территории муниципального образования Гавриловский сельсовет»</t>
  </si>
  <si>
    <t>Реализация инициативных проектов (ремонт автомобильной дороги)</t>
  </si>
  <si>
    <t>Муниципальная программа "Реализация муниципальной политики на территории муниципального образования Гавриловский  сельсовет Саракташского района Оренбургской области на 2018-2024 годы"</t>
  </si>
  <si>
    <t>Функционирование Правительства Российской Федераци, высших исполнительных органов государственной власти субъектов Российской Федерации, местных администраций</t>
  </si>
  <si>
    <t>РАСПРЕДЕЛЕНИЕ БЮДЖЕТНЫХ АССИГНОВАНИЙ МЕСТНОГО БЮДЖЕТА ПО ЦЕЛЕВЫМ СТАТЬЯМ, МУНИЦИПАЛЬНЫМ ПРОГРАММАМ ГАВРИЛОВСКОГО СЕЛЬСОВЕТА И НЕПРОГРАММНЫМ  НАПРАВЛЕНИЯМ ДЕЯТЕЛЬНОСТИ, РАЗДЕЛАМ, ПОДРАЗДЕЛАМ, ГРУППАМ И  ПОДГРУППАМ ВИДОВ РАСХОДОВ КЛАССИФИКАЦИИ РАСХОДОВ НА 2022 ГОД И НА ПЛАНОВЫЙ ПЕРИОД 2023 И 2024 ГОДОВ</t>
  </si>
  <si>
    <t>Подпрограмма "Благоустройство на территории муниципального образования Гавриловский сельсовет"</t>
  </si>
  <si>
    <t>Приложение № 1 к решению совета депутатов Гавриловского сельсовета Саракташского района Оренбургской области от 05.12.2022 № 66</t>
  </si>
  <si>
    <t xml:space="preserve">от 05.12.2022 № 66 </t>
  </si>
  <si>
    <t>от 05.12.2022 № 66</t>
  </si>
  <si>
    <t>от  05.12.2022 № 66</t>
  </si>
</sst>
</file>

<file path=xl/styles.xml><?xml version="1.0" encoding="utf-8"?>
<styleSheet xmlns="http://schemas.openxmlformats.org/spreadsheetml/2006/main">
  <numFmts count="17">
    <numFmt numFmtId="43" formatCode="_-* #,##0.00_р_._-;\-* #,##0.00_р_._-;_-* &quot;-&quot;??_р_._-;_-@_-"/>
    <numFmt numFmtId="172" formatCode="0000"/>
    <numFmt numFmtId="173" formatCode="00"/>
    <numFmt numFmtId="175" formatCode="#,##0.0"/>
    <numFmt numFmtId="179" formatCode="\1"/>
    <numFmt numFmtId="180" formatCode="&quot;&quot;###,##0.00"/>
    <numFmt numFmtId="181" formatCode="0000000000"/>
    <numFmt numFmtId="182" formatCode="0000000000\1\50"/>
    <numFmt numFmtId="186" formatCode="00000000\1\10"/>
    <numFmt numFmtId="187" formatCode="00000\1\10"/>
    <numFmt numFmtId="190" formatCode="000\1\1\7\1\5000000000\1\50"/>
    <numFmt numFmtId="191" formatCode="000\1\1\700000000000000"/>
    <numFmt numFmtId="200" formatCode="0;[Red]0"/>
    <numFmt numFmtId="201" formatCode="#,##0.00;[Red]#,##0.00"/>
    <numFmt numFmtId="202" formatCode="0.00;[Red]0.00"/>
    <numFmt numFmtId="203" formatCode="\1\2\4\1\1\7\1\50\30\1000\1\3\1\50"/>
    <numFmt numFmtId="204" formatCode="000"/>
  </numFmts>
  <fonts count="39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2" fillId="0" borderId="0"/>
    <xf numFmtId="0" fontId="8" fillId="0" borderId="0"/>
    <xf numFmtId="0" fontId="8" fillId="0" borderId="0"/>
    <xf numFmtId="0" fontId="33" fillId="0" borderId="0"/>
    <xf numFmtId="0" fontId="34" fillId="0" borderId="0"/>
    <xf numFmtId="43" fontId="10" fillId="0" borderId="0" applyFont="0" applyFill="0" applyBorder="0" applyAlignment="0" applyProtection="0"/>
  </cellStyleXfs>
  <cellXfs count="59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1" fillId="0" borderId="0" xfId="0" applyFont="1"/>
    <xf numFmtId="175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3" fontId="2" fillId="0" borderId="2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2" xfId="0" applyNumberFormat="1" applyFont="1" applyFill="1" applyBorder="1"/>
    <xf numFmtId="3" fontId="1" fillId="0" borderId="2" xfId="0" applyNumberFormat="1" applyFont="1" applyFill="1" applyBorder="1"/>
    <xf numFmtId="3" fontId="1" fillId="0" borderId="4" xfId="0" applyNumberFormat="1" applyFont="1" applyFill="1" applyBorder="1"/>
    <xf numFmtId="0" fontId="2" fillId="0" borderId="1" xfId="0" applyFont="1" applyBorder="1"/>
    <xf numFmtId="0" fontId="2" fillId="0" borderId="5" xfId="0" applyFont="1" applyBorder="1"/>
    <xf numFmtId="0" fontId="8" fillId="0" borderId="0" xfId="2" applyFill="1"/>
    <xf numFmtId="0" fontId="8" fillId="0" borderId="0" xfId="2" applyFont="1" applyFill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4" fillId="0" borderId="0" xfId="5" applyFont="1" applyAlignment="1">
      <alignment horizontal="right" vertical="center" wrapText="1"/>
    </xf>
    <xf numFmtId="0" fontId="15" fillId="0" borderId="0" xfId="5" applyFont="1" applyAlignment="1">
      <alignment vertical="center" wrapText="1"/>
    </xf>
    <xf numFmtId="0" fontId="34" fillId="0" borderId="0" xfId="5"/>
    <xf numFmtId="0" fontId="17" fillId="0" borderId="0" xfId="5" applyFont="1" applyAlignment="1">
      <alignment horizontal="right" vertical="center" wrapText="1"/>
    </xf>
    <xf numFmtId="0" fontId="17" fillId="0" borderId="6" xfId="5" applyFont="1" applyBorder="1" applyAlignment="1">
      <alignment horizontal="right" vertical="center" wrapText="1"/>
    </xf>
    <xf numFmtId="0" fontId="14" fillId="0" borderId="7" xfId="5" applyFont="1" applyBorder="1" applyAlignment="1">
      <alignment horizontal="right" vertical="center" wrapText="1"/>
    </xf>
    <xf numFmtId="0" fontId="14" fillId="0" borderId="8" xfId="5" applyFont="1" applyBorder="1" applyAlignment="1">
      <alignment horizontal="right" vertical="center" wrapText="1"/>
    </xf>
    <xf numFmtId="173" fontId="19" fillId="0" borderId="9" xfId="5" applyNumberFormat="1" applyFont="1" applyBorder="1" applyAlignment="1">
      <alignment horizontal="right" vertical="center" wrapText="1"/>
    </xf>
    <xf numFmtId="173" fontId="20" fillId="0" borderId="9" xfId="5" applyNumberFormat="1" applyFont="1" applyBorder="1" applyAlignment="1">
      <alignment horizontal="right" vertical="center" wrapText="1"/>
    </xf>
    <xf numFmtId="0" fontId="20" fillId="0" borderId="9" xfId="5" applyFont="1" applyBorder="1" applyAlignment="1">
      <alignment horizontal="justify" vertical="center" wrapText="1"/>
    </xf>
    <xf numFmtId="0" fontId="14" fillId="0" borderId="0" xfId="5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2" fillId="0" borderId="0" xfId="2" applyFont="1" applyAlignment="1">
      <alignment horizontal="justify" vertical="justify"/>
    </xf>
    <xf numFmtId="0" fontId="8" fillId="0" borderId="0" xfId="2" applyFont="1"/>
    <xf numFmtId="0" fontId="8" fillId="0" borderId="0" xfId="2"/>
    <xf numFmtId="0" fontId="8" fillId="0" borderId="0" xfId="2" applyAlignment="1">
      <alignment horizontal="right"/>
    </xf>
    <xf numFmtId="0" fontId="24" fillId="0" borderId="0" xfId="2" applyNumberFormat="1" applyFont="1" applyFill="1" applyAlignment="1" applyProtection="1">
      <alignment horizontal="justify" vertical="justify"/>
      <protection hidden="1"/>
    </xf>
    <xf numFmtId="0" fontId="8" fillId="0" borderId="0" xfId="2" applyFont="1" applyProtection="1">
      <protection hidden="1"/>
    </xf>
    <xf numFmtId="0" fontId="8" fillId="0" borderId="0" xfId="2" applyProtection="1">
      <protection hidden="1"/>
    </xf>
    <xf numFmtId="0" fontId="22" fillId="0" borderId="0" xfId="2" applyFont="1" applyAlignment="1" applyProtection="1">
      <alignment horizontal="justify" vertical="justify"/>
      <protection hidden="1"/>
    </xf>
    <xf numFmtId="0" fontId="22" fillId="0" borderId="7" xfId="2" applyFont="1" applyBorder="1" applyAlignment="1" applyProtection="1">
      <alignment horizontal="justify" vertical="justify"/>
      <protection hidden="1"/>
    </xf>
    <xf numFmtId="0" fontId="24" fillId="0" borderId="7" xfId="2" applyFont="1" applyBorder="1" applyAlignment="1" applyProtection="1">
      <alignment horizontal="justify" vertical="justify"/>
      <protection hidden="1"/>
    </xf>
    <xf numFmtId="0" fontId="25" fillId="0" borderId="0" xfId="2" applyFont="1"/>
    <xf numFmtId="0" fontId="26" fillId="0" borderId="0" xfId="2" applyFont="1" applyAlignment="1" applyProtection="1">
      <alignment horizontal="justify" vertical="justify"/>
      <protection hidden="1"/>
    </xf>
    <xf numFmtId="0" fontId="26" fillId="0" borderId="0" xfId="2" applyFont="1" applyProtection="1">
      <protection hidden="1"/>
    </xf>
    <xf numFmtId="0" fontId="26" fillId="0" borderId="0" xfId="2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justify" vertical="justify"/>
      <protection hidden="1"/>
    </xf>
    <xf numFmtId="0" fontId="20" fillId="0" borderId="10" xfId="5" applyFont="1" applyBorder="1" applyAlignment="1">
      <alignment horizontal="right" vertical="center" wrapText="1"/>
    </xf>
    <xf numFmtId="0" fontId="20" fillId="0" borderId="11" xfId="5" applyFont="1" applyBorder="1" applyAlignment="1">
      <alignment horizontal="right" vertical="center" wrapText="1"/>
    </xf>
    <xf numFmtId="173" fontId="20" fillId="0" borderId="12" xfId="5" applyNumberFormat="1" applyFont="1" applyBorder="1" applyAlignment="1">
      <alignment horizontal="right" vertical="center" wrapText="1"/>
    </xf>
    <xf numFmtId="173" fontId="20" fillId="0" borderId="13" xfId="5" applyNumberFormat="1" applyFont="1" applyBorder="1" applyAlignment="1">
      <alignment horizontal="right" vertical="center" wrapText="1"/>
    </xf>
    <xf numFmtId="0" fontId="20" fillId="0" borderId="14" xfId="5" applyFont="1" applyBorder="1" applyAlignment="1">
      <alignment horizontal="right" vertical="center" wrapText="1"/>
    </xf>
    <xf numFmtId="0" fontId="20" fillId="0" borderId="15" xfId="5" applyFont="1" applyBorder="1" applyAlignment="1">
      <alignment horizontal="right" vertical="center" wrapText="1"/>
    </xf>
    <xf numFmtId="0" fontId="22" fillId="0" borderId="0" xfId="2" applyFont="1"/>
    <xf numFmtId="0" fontId="22" fillId="0" borderId="0" xfId="2" applyFont="1" applyAlignment="1">
      <alignment horizontal="right"/>
    </xf>
    <xf numFmtId="0" fontId="3" fillId="0" borderId="0" xfId="2" applyFont="1" applyFill="1"/>
    <xf numFmtId="0" fontId="23" fillId="0" borderId="0" xfId="2" applyNumberFormat="1" applyFont="1" applyFill="1" applyAlignment="1" applyProtection="1">
      <protection hidden="1"/>
    </xf>
    <xf numFmtId="0" fontId="23" fillId="0" borderId="16" xfId="2" applyNumberFormat="1" applyFont="1" applyFill="1" applyBorder="1" applyAlignment="1" applyProtection="1">
      <alignment horizontal="center"/>
      <protection hidden="1"/>
    </xf>
    <xf numFmtId="0" fontId="23" fillId="0" borderId="0" xfId="2" applyNumberFormat="1" applyFont="1" applyFill="1" applyAlignment="1" applyProtection="1">
      <alignment horizontal="center"/>
      <protection hidden="1"/>
    </xf>
    <xf numFmtId="0" fontId="23" fillId="0" borderId="0" xfId="2" applyNumberFormat="1" applyFont="1" applyFill="1" applyAlignment="1" applyProtection="1">
      <alignment horizontal="right" vertical="top"/>
      <protection hidden="1"/>
    </xf>
    <xf numFmtId="0" fontId="23" fillId="0" borderId="0" xfId="2" applyNumberFormat="1" applyFont="1" applyFill="1" applyAlignment="1" applyProtection="1">
      <alignment horizontal="center" vertical="top"/>
      <protection hidden="1"/>
    </xf>
    <xf numFmtId="0" fontId="3" fillId="0" borderId="0" xfId="2" applyFont="1" applyFill="1" applyProtection="1">
      <protection hidden="1"/>
    </xf>
    <xf numFmtId="0" fontId="23" fillId="0" borderId="17" xfId="2" applyNumberFormat="1" applyFont="1" applyFill="1" applyBorder="1" applyAlignment="1" applyProtection="1">
      <alignment horizontal="center" vertical="top" wrapText="1"/>
      <protection hidden="1"/>
    </xf>
    <xf numFmtId="0" fontId="23" fillId="0" borderId="18" xfId="2" applyNumberFormat="1" applyFont="1" applyFill="1" applyBorder="1" applyAlignment="1" applyProtection="1">
      <alignment horizontal="center" vertical="top" wrapText="1"/>
      <protection hidden="1"/>
    </xf>
    <xf numFmtId="0" fontId="23" fillId="0" borderId="19" xfId="2" applyNumberFormat="1" applyFont="1" applyFill="1" applyBorder="1" applyAlignment="1" applyProtection="1">
      <alignment horizontal="center" vertical="top" wrapText="1"/>
      <protection hidden="1"/>
    </xf>
    <xf numFmtId="0" fontId="23" fillId="0" borderId="20" xfId="2" applyNumberFormat="1" applyFont="1" applyFill="1" applyBorder="1" applyAlignment="1" applyProtection="1">
      <alignment horizontal="right" vertical="top" wrapText="1"/>
      <protection hidden="1"/>
    </xf>
    <xf numFmtId="0" fontId="23" fillId="0" borderId="10" xfId="2" applyNumberFormat="1" applyFont="1" applyFill="1" applyBorder="1" applyAlignment="1" applyProtection="1">
      <alignment horizontal="center" vertical="top" wrapText="1"/>
      <protection hidden="1"/>
    </xf>
    <xf numFmtId="0" fontId="23" fillId="0" borderId="21" xfId="2" applyNumberFormat="1" applyFont="1" applyFill="1" applyBorder="1" applyAlignment="1" applyProtection="1">
      <alignment horizontal="center" vertical="top" wrapText="1"/>
      <protection hidden="1"/>
    </xf>
    <xf numFmtId="0" fontId="23" fillId="0" borderId="22" xfId="2" applyNumberFormat="1" applyFont="1" applyFill="1" applyBorder="1" applyAlignment="1" applyProtection="1">
      <alignment horizontal="center" vertical="top" wrapText="1"/>
      <protection hidden="1"/>
    </xf>
    <xf numFmtId="0" fontId="23" fillId="0" borderId="23" xfId="2" applyFont="1" applyFill="1" applyBorder="1" applyAlignment="1" applyProtection="1">
      <alignment wrapText="1"/>
      <protection hidden="1"/>
    </xf>
    <xf numFmtId="179" fontId="3" fillId="0" borderId="24" xfId="2" applyNumberFormat="1" applyFont="1" applyFill="1" applyBorder="1" applyAlignment="1" applyProtection="1">
      <alignment wrapText="1"/>
      <protection hidden="1"/>
    </xf>
    <xf numFmtId="173" fontId="23" fillId="0" borderId="25" xfId="2" applyNumberFormat="1" applyFont="1" applyFill="1" applyBorder="1" applyAlignment="1" applyProtection="1">
      <alignment wrapText="1"/>
      <protection hidden="1"/>
    </xf>
    <xf numFmtId="181" fontId="23" fillId="0" borderId="25" xfId="2" applyNumberFormat="1" applyFont="1" applyFill="1" applyBorder="1" applyAlignment="1" applyProtection="1">
      <alignment horizontal="right" wrapText="1"/>
      <protection hidden="1"/>
    </xf>
    <xf numFmtId="4" fontId="23" fillId="0" borderId="25" xfId="2" applyNumberFormat="1" applyFont="1" applyFill="1" applyBorder="1" applyAlignment="1" applyProtection="1">
      <protection hidden="1"/>
    </xf>
    <xf numFmtId="4" fontId="23" fillId="0" borderId="26" xfId="2" applyNumberFormat="1" applyFont="1" applyFill="1" applyBorder="1" applyAlignment="1" applyProtection="1">
      <protection hidden="1"/>
    </xf>
    <xf numFmtId="0" fontId="3" fillId="0" borderId="0" xfId="2" applyNumberFormat="1" applyFont="1" applyFill="1" applyBorder="1" applyAlignment="1" applyProtection="1">
      <protection hidden="1"/>
    </xf>
    <xf numFmtId="0" fontId="23" fillId="0" borderId="27" xfId="2" applyFont="1" applyFill="1" applyBorder="1" applyAlignment="1" applyProtection="1">
      <alignment horizontal="justify" vertical="justify" wrapText="1"/>
      <protection hidden="1"/>
    </xf>
    <xf numFmtId="0" fontId="23" fillId="0" borderId="1" xfId="2" applyFont="1" applyFill="1" applyBorder="1" applyAlignment="1" applyProtection="1">
      <alignment wrapText="1"/>
      <protection hidden="1"/>
    </xf>
    <xf numFmtId="179" fontId="3" fillId="0" borderId="28" xfId="2" applyNumberFormat="1" applyFont="1" applyFill="1" applyBorder="1" applyAlignment="1" applyProtection="1">
      <alignment wrapText="1"/>
      <protection hidden="1"/>
    </xf>
    <xf numFmtId="173" fontId="23" fillId="0" borderId="29" xfId="2" applyNumberFormat="1" applyFont="1" applyFill="1" applyBorder="1" applyAlignment="1" applyProtection="1">
      <alignment wrapText="1"/>
      <protection hidden="1"/>
    </xf>
    <xf numFmtId="181" fontId="23" fillId="0" borderId="29" xfId="2" applyNumberFormat="1" applyFont="1" applyFill="1" applyBorder="1" applyAlignment="1" applyProtection="1">
      <alignment horizontal="right" wrapText="1"/>
      <protection hidden="1"/>
    </xf>
    <xf numFmtId="4" fontId="23" fillId="0" borderId="29" xfId="2" applyNumberFormat="1" applyFont="1" applyFill="1" applyBorder="1" applyAlignment="1" applyProtection="1">
      <protection hidden="1"/>
    </xf>
    <xf numFmtId="4" fontId="23" fillId="0" borderId="30" xfId="2" applyNumberFormat="1" applyFont="1" applyFill="1" applyBorder="1" applyAlignment="1" applyProtection="1">
      <protection hidden="1"/>
    </xf>
    <xf numFmtId="172" fontId="23" fillId="0" borderId="29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29" xfId="2" applyNumberFormat="1" applyFont="1" applyFill="1" applyBorder="1" applyAlignment="1" applyProtection="1">
      <alignment horizontal="justify" vertical="justify" wrapText="1"/>
      <protection hidden="1"/>
    </xf>
    <xf numFmtId="172" fontId="2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29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1" xfId="2" applyFont="1" applyFill="1" applyBorder="1" applyAlignment="1" applyProtection="1">
      <alignment wrapText="1"/>
      <protection hidden="1"/>
    </xf>
    <xf numFmtId="173" fontId="3" fillId="0" borderId="29" xfId="2" applyNumberFormat="1" applyFont="1" applyFill="1" applyBorder="1" applyAlignment="1" applyProtection="1">
      <alignment wrapText="1"/>
      <protection hidden="1"/>
    </xf>
    <xf numFmtId="181" fontId="3" fillId="0" borderId="29" xfId="2" applyNumberFormat="1" applyFont="1" applyFill="1" applyBorder="1" applyAlignment="1" applyProtection="1">
      <alignment horizontal="right" wrapText="1"/>
      <protection hidden="1"/>
    </xf>
    <xf numFmtId="0" fontId="3" fillId="0" borderId="1" xfId="2" applyFont="1" applyFill="1" applyBorder="1" applyAlignment="1" applyProtection="1">
      <alignment horizontal="right" wrapText="1"/>
      <protection hidden="1"/>
    </xf>
    <xf numFmtId="4" fontId="3" fillId="0" borderId="29" xfId="2" applyNumberFormat="1" applyFont="1" applyFill="1" applyBorder="1" applyAlignment="1" applyProtection="1">
      <protection hidden="1"/>
    </xf>
    <xf numFmtId="4" fontId="3" fillId="0" borderId="30" xfId="2" applyNumberFormat="1" applyFont="1" applyFill="1" applyBorder="1" applyAlignment="1" applyProtection="1">
      <protection hidden="1"/>
    </xf>
    <xf numFmtId="179" fontId="23" fillId="0" borderId="28" xfId="2" applyNumberFormat="1" applyFont="1" applyFill="1" applyBorder="1" applyAlignment="1" applyProtection="1">
      <alignment wrapText="1"/>
      <protection hidden="1"/>
    </xf>
    <xf numFmtId="0" fontId="23" fillId="0" borderId="0" xfId="2" applyNumberFormat="1" applyFont="1" applyFill="1" applyBorder="1" applyAlignment="1" applyProtection="1">
      <protection hidden="1"/>
    </xf>
    <xf numFmtId="0" fontId="24" fillId="0" borderId="0" xfId="2" applyFont="1"/>
    <xf numFmtId="0" fontId="3" fillId="0" borderId="27" xfId="2" applyFont="1" applyFill="1" applyBorder="1" applyAlignment="1" applyProtection="1">
      <alignment horizontal="justify" vertical="justify" wrapText="1"/>
      <protection hidden="1"/>
    </xf>
    <xf numFmtId="172" fontId="3" fillId="0" borderId="29" xfId="2" applyNumberFormat="1" applyFont="1" applyFill="1" applyBorder="1" applyAlignment="1" applyProtection="1">
      <alignment horizontal="justify" vertical="justify" wrapText="1"/>
      <protection hidden="1"/>
    </xf>
    <xf numFmtId="172" fontId="23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28" xfId="2" applyNumberFormat="1" applyFont="1" applyFill="1" applyBorder="1" applyAlignment="1" applyProtection="1">
      <alignment horizontal="justify" vertical="justify" wrapText="1"/>
      <protection hidden="1"/>
    </xf>
    <xf numFmtId="0" fontId="35" fillId="0" borderId="1" xfId="1" applyFont="1" applyFill="1" applyBorder="1" applyAlignment="1">
      <alignment wrapText="1"/>
    </xf>
    <xf numFmtId="0" fontId="23" fillId="0" borderId="28" xfId="2" applyFont="1" applyFill="1" applyBorder="1" applyAlignment="1" applyProtection="1">
      <alignment horizontal="justify" vertical="justify" wrapText="1"/>
      <protection hidden="1"/>
    </xf>
    <xf numFmtId="0" fontId="23" fillId="0" borderId="5" xfId="2" applyFont="1" applyFill="1" applyBorder="1" applyAlignment="1" applyProtection="1">
      <alignment horizontal="justify" vertical="justify" wrapText="1"/>
      <protection hidden="1"/>
    </xf>
    <xf numFmtId="0" fontId="23" fillId="0" borderId="31" xfId="2" applyFont="1" applyFill="1" applyBorder="1" applyAlignment="1" applyProtection="1">
      <alignment horizontal="justify" vertical="justify" wrapText="1"/>
      <protection hidden="1"/>
    </xf>
    <xf numFmtId="172" fontId="23" fillId="0" borderId="32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32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32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33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34" xfId="2" applyNumberFormat="1" applyFont="1" applyFill="1" applyBorder="1" applyAlignment="1" applyProtection="1">
      <alignment horizontal="justify" vertical="justify"/>
      <protection hidden="1"/>
    </xf>
    <xf numFmtId="0" fontId="23" fillId="0" borderId="16" xfId="2" applyNumberFormat="1" applyFont="1" applyFill="1" applyBorder="1" applyAlignment="1" applyProtection="1">
      <alignment horizontal="justify" vertical="justify"/>
      <protection hidden="1"/>
    </xf>
    <xf numFmtId="0" fontId="23" fillId="0" borderId="10" xfId="2" applyNumberFormat="1" applyFont="1" applyFill="1" applyBorder="1" applyAlignment="1" applyProtection="1">
      <alignment horizontal="justify" vertical="justify"/>
      <protection hidden="1"/>
    </xf>
    <xf numFmtId="0" fontId="3" fillId="0" borderId="35" xfId="2" applyNumberFormat="1" applyFont="1" applyFill="1" applyBorder="1" applyAlignment="1" applyProtection="1">
      <alignment wrapText="1"/>
      <protection hidden="1"/>
    </xf>
    <xf numFmtId="0" fontId="3" fillId="0" borderId="35" xfId="2" applyNumberFormat="1" applyFont="1" applyFill="1" applyBorder="1" applyAlignment="1" applyProtection="1">
      <protection hidden="1"/>
    </xf>
    <xf numFmtId="0" fontId="23" fillId="0" borderId="35" xfId="2" applyNumberFormat="1" applyFont="1" applyFill="1" applyBorder="1" applyAlignment="1" applyProtection="1">
      <alignment horizontal="right" wrapText="1"/>
      <protection hidden="1"/>
    </xf>
    <xf numFmtId="0" fontId="23" fillId="0" borderId="11" xfId="2" applyNumberFormat="1" applyFont="1" applyFill="1" applyBorder="1" applyAlignment="1" applyProtection="1">
      <alignment horizontal="right" wrapText="1"/>
      <protection hidden="1"/>
    </xf>
    <xf numFmtId="4" fontId="23" fillId="0" borderId="36" xfId="2" applyNumberFormat="1" applyFont="1" applyFill="1" applyBorder="1" applyAlignment="1" applyProtection="1">
      <protection hidden="1"/>
    </xf>
    <xf numFmtId="4" fontId="23" fillId="0" borderId="22" xfId="2" applyNumberFormat="1" applyFont="1" applyFill="1" applyBorder="1" applyAlignment="1" applyProtection="1">
      <protection hidden="1"/>
    </xf>
    <xf numFmtId="0" fontId="3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justify" vertical="justify"/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3" fontId="23" fillId="0" borderId="0" xfId="2" applyNumberFormat="1" applyFont="1" applyFill="1" applyAlignment="1" applyProtection="1">
      <protection hidden="1"/>
    </xf>
    <xf numFmtId="49" fontId="1" fillId="0" borderId="1" xfId="0" applyNumberFormat="1" applyFont="1" applyBorder="1" applyAlignment="1"/>
    <xf numFmtId="0" fontId="1" fillId="0" borderId="1" xfId="0" applyFont="1" applyBorder="1" applyAlignment="1">
      <alignment horizontal="justify" vertical="distributed" wrapText="1"/>
    </xf>
    <xf numFmtId="4" fontId="1" fillId="0" borderId="1" xfId="0" applyNumberFormat="1" applyFont="1" applyBorder="1" applyAlignment="1"/>
    <xf numFmtId="0" fontId="27" fillId="0" borderId="37" xfId="2" applyFont="1" applyFill="1" applyBorder="1" applyAlignment="1">
      <alignment horizontal="center" vertical="center" wrapText="1"/>
    </xf>
    <xf numFmtId="0" fontId="27" fillId="0" borderId="38" xfId="2" applyFont="1" applyFill="1" applyBorder="1" applyAlignment="1">
      <alignment horizontal="center" vertical="center" wrapText="1"/>
    </xf>
    <xf numFmtId="0" fontId="27" fillId="0" borderId="39" xfId="2" applyFont="1" applyFill="1" applyBorder="1" applyAlignment="1">
      <alignment horizontal="center" vertical="center" wrapText="1"/>
    </xf>
    <xf numFmtId="0" fontId="26" fillId="0" borderId="0" xfId="2" applyFont="1" applyFill="1"/>
    <xf numFmtId="0" fontId="20" fillId="0" borderId="40" xfId="2" applyFont="1" applyFill="1" applyBorder="1" applyAlignment="1">
      <alignment horizontal="left" vertical="top" wrapText="1"/>
    </xf>
    <xf numFmtId="180" fontId="28" fillId="0" borderId="41" xfId="2" applyNumberFormat="1" applyFont="1" applyFill="1" applyBorder="1" applyAlignment="1">
      <alignment horizontal="right" wrapText="1"/>
    </xf>
    <xf numFmtId="0" fontId="20" fillId="0" borderId="42" xfId="2" applyFont="1" applyFill="1" applyBorder="1" applyAlignment="1">
      <alignment horizontal="left" vertical="top" wrapText="1"/>
    </xf>
    <xf numFmtId="180" fontId="29" fillId="0" borderId="41" xfId="2" applyNumberFormat="1" applyFont="1" applyFill="1" applyBorder="1" applyAlignment="1">
      <alignment horizontal="right" wrapText="1"/>
    </xf>
    <xf numFmtId="180" fontId="29" fillId="0" borderId="43" xfId="2" applyNumberFormat="1" applyFont="1" applyFill="1" applyBorder="1" applyAlignment="1">
      <alignment horizontal="right" wrapText="1"/>
    </xf>
    <xf numFmtId="180" fontId="29" fillId="2" borderId="41" xfId="2" applyNumberFormat="1" applyFont="1" applyFill="1" applyBorder="1" applyAlignment="1">
      <alignment horizontal="right" wrapText="1"/>
    </xf>
    <xf numFmtId="0" fontId="19" fillId="0" borderId="44" xfId="5" applyFont="1" applyBorder="1" applyAlignment="1">
      <alignment horizontal="center" vertical="center" wrapText="1"/>
    </xf>
    <xf numFmtId="0" fontId="19" fillId="0" borderId="45" xfId="5" applyFont="1" applyBorder="1" applyAlignment="1">
      <alignment horizontal="center" vertical="center" wrapText="1"/>
    </xf>
    <xf numFmtId="0" fontId="19" fillId="0" borderId="46" xfId="5" applyFont="1" applyBorder="1" applyAlignment="1">
      <alignment horizontal="right" vertical="center" wrapText="1"/>
    </xf>
    <xf numFmtId="173" fontId="19" fillId="0" borderId="12" xfId="5" applyNumberFormat="1" applyFont="1" applyBorder="1" applyAlignment="1">
      <alignment horizontal="right" vertical="center" wrapText="1"/>
    </xf>
    <xf numFmtId="0" fontId="19" fillId="0" borderId="47" xfId="5" applyFont="1" applyBorder="1" applyAlignment="1">
      <alignment horizontal="right" vertical="center" wrapText="1"/>
    </xf>
    <xf numFmtId="0" fontId="19" fillId="0" borderId="9" xfId="5" applyFont="1" applyBorder="1" applyAlignment="1">
      <alignment horizontal="right" vertical="center" wrapText="1"/>
    </xf>
    <xf numFmtId="0" fontId="19" fillId="0" borderId="10" xfId="5" applyFont="1" applyBorder="1" applyAlignment="1">
      <alignment horizontal="right" vertical="center" wrapText="1"/>
    </xf>
    <xf numFmtId="0" fontId="19" fillId="0" borderId="11" xfId="5" applyFont="1" applyBorder="1" applyAlignment="1">
      <alignment horizontal="right" vertical="center" wrapText="1"/>
    </xf>
    <xf numFmtId="0" fontId="20" fillId="0" borderId="10" xfId="5" applyFont="1" applyBorder="1" applyAlignment="1">
      <alignment vertical="center" wrapText="1"/>
    </xf>
    <xf numFmtId="0" fontId="20" fillId="0" borderId="35" xfId="5" applyFont="1" applyBorder="1" applyAlignment="1">
      <alignment vertical="center" wrapText="1"/>
    </xf>
    <xf numFmtId="0" fontId="20" fillId="0" borderId="11" xfId="5" applyFont="1" applyBorder="1" applyAlignment="1">
      <alignment vertical="center" wrapText="1"/>
    </xf>
    <xf numFmtId="4" fontId="20" fillId="0" borderId="48" xfId="5" applyNumberFormat="1" applyFont="1" applyBorder="1" applyAlignment="1">
      <alignment horizontal="right" vertical="center" wrapText="1"/>
    </xf>
    <xf numFmtId="0" fontId="19" fillId="0" borderId="14" xfId="5" applyFont="1" applyBorder="1" applyAlignment="1">
      <alignment horizontal="right" vertical="center" wrapText="1"/>
    </xf>
    <xf numFmtId="0" fontId="19" fillId="0" borderId="15" xfId="5" applyFont="1" applyBorder="1" applyAlignment="1">
      <alignment horizontal="right" vertical="center" wrapText="1"/>
    </xf>
    <xf numFmtId="0" fontId="20" fillId="0" borderId="12" xfId="5" applyFont="1" applyBorder="1" applyAlignment="1">
      <alignment horizontal="right" vertical="center" wrapText="1"/>
    </xf>
    <xf numFmtId="0" fontId="20" fillId="0" borderId="14" xfId="5" applyFont="1" applyBorder="1" applyAlignment="1">
      <alignment vertical="center" wrapText="1"/>
    </xf>
    <xf numFmtId="0" fontId="20" fillId="0" borderId="17" xfId="5" applyFont="1" applyBorder="1" applyAlignment="1">
      <alignment vertical="center" wrapText="1"/>
    </xf>
    <xf numFmtId="0" fontId="20" fillId="0" borderId="15" xfId="5" applyFont="1" applyBorder="1" applyAlignment="1">
      <alignment vertical="center" wrapText="1"/>
    </xf>
    <xf numFmtId="4" fontId="20" fillId="0" borderId="49" xfId="5" applyNumberFormat="1" applyFont="1" applyBorder="1" applyAlignment="1">
      <alignment horizontal="right" vertical="center" wrapText="1"/>
    </xf>
    <xf numFmtId="0" fontId="19" fillId="0" borderId="50" xfId="5" applyFont="1" applyBorder="1" applyAlignment="1">
      <alignment horizontal="right" vertical="center" wrapText="1"/>
    </xf>
    <xf numFmtId="0" fontId="19" fillId="0" borderId="51" xfId="5" applyFont="1" applyBorder="1" applyAlignment="1">
      <alignment horizontal="right" vertical="center" wrapText="1"/>
    </xf>
    <xf numFmtId="0" fontId="19" fillId="0" borderId="0" xfId="5" applyFont="1" applyBorder="1" applyAlignment="1">
      <alignment horizontal="right" vertical="center" wrapText="1"/>
    </xf>
    <xf numFmtId="0" fontId="20" fillId="0" borderId="0" xfId="5" applyFont="1" applyBorder="1" applyAlignment="1">
      <alignment horizontal="right" vertical="center" wrapText="1"/>
    </xf>
    <xf numFmtId="0" fontId="20" fillId="0" borderId="0" xfId="5" applyFont="1" applyBorder="1" applyAlignment="1">
      <alignment vertical="center" wrapText="1"/>
    </xf>
    <xf numFmtId="0" fontId="20" fillId="0" borderId="22" xfId="5" applyFont="1" applyBorder="1" applyAlignment="1">
      <alignment vertical="center" wrapText="1"/>
    </xf>
    <xf numFmtId="173" fontId="20" fillId="0" borderId="22" xfId="5" applyNumberFormat="1" applyFont="1" applyBorder="1" applyAlignment="1">
      <alignment horizontal="right" vertical="center" wrapText="1"/>
    </xf>
    <xf numFmtId="4" fontId="20" fillId="0" borderId="22" xfId="5" applyNumberFormat="1" applyFont="1" applyBorder="1" applyAlignment="1">
      <alignment horizontal="right" vertical="center" wrapText="1"/>
    </xf>
    <xf numFmtId="4" fontId="19" fillId="0" borderId="48" xfId="5" applyNumberFormat="1" applyFont="1" applyBorder="1" applyAlignment="1">
      <alignment horizontal="right" vertical="center" wrapText="1"/>
    </xf>
    <xf numFmtId="173" fontId="20" fillId="0" borderId="52" xfId="5" applyNumberFormat="1" applyFont="1" applyBorder="1" applyAlignment="1">
      <alignment horizontal="right" vertical="center" wrapText="1"/>
    </xf>
    <xf numFmtId="173" fontId="20" fillId="0" borderId="53" xfId="5" applyNumberFormat="1" applyFont="1" applyBorder="1" applyAlignment="1">
      <alignment horizontal="right" vertical="center" wrapText="1"/>
    </xf>
    <xf numFmtId="0" fontId="20" fillId="0" borderId="9" xfId="5" applyFont="1" applyBorder="1" applyAlignment="1">
      <alignment horizontal="right" vertical="center" wrapText="1"/>
    </xf>
    <xf numFmtId="0" fontId="20" fillId="0" borderId="16" xfId="5" applyFont="1" applyBorder="1" applyAlignment="1">
      <alignment vertical="center" wrapText="1"/>
    </xf>
    <xf numFmtId="4" fontId="20" fillId="0" borderId="54" xfId="5" applyNumberFormat="1" applyFont="1" applyBorder="1" applyAlignment="1">
      <alignment horizontal="right" vertical="center" wrapText="1"/>
    </xf>
    <xf numFmtId="0" fontId="19" fillId="0" borderId="16" xfId="5" applyFont="1" applyBorder="1" applyAlignment="1">
      <alignment horizontal="right" vertical="center" wrapText="1"/>
    </xf>
    <xf numFmtId="0" fontId="19" fillId="0" borderId="35" xfId="5" applyFont="1" applyBorder="1" applyAlignment="1">
      <alignment horizontal="right" vertical="center" wrapText="1"/>
    </xf>
    <xf numFmtId="0" fontId="20" fillId="0" borderId="35" xfId="5" applyFont="1" applyBorder="1" applyAlignment="1">
      <alignment horizontal="right" vertical="center" wrapText="1"/>
    </xf>
    <xf numFmtId="0" fontId="20" fillId="0" borderId="9" xfId="5" applyFont="1" applyBorder="1" applyAlignment="1">
      <alignment vertical="center" wrapText="1"/>
    </xf>
    <xf numFmtId="0" fontId="19" fillId="0" borderId="55" xfId="5" applyFont="1" applyBorder="1" applyAlignment="1">
      <alignment horizontal="right" vertical="center" wrapText="1"/>
    </xf>
    <xf numFmtId="0" fontId="20" fillId="0" borderId="16" xfId="5" applyFont="1" applyBorder="1" applyAlignment="1">
      <alignment horizontal="right" vertical="center" wrapText="1"/>
    </xf>
    <xf numFmtId="0" fontId="20" fillId="0" borderId="29" xfId="5" applyFont="1" applyBorder="1" applyAlignment="1">
      <alignment vertical="center" wrapText="1"/>
    </xf>
    <xf numFmtId="173" fontId="20" fillId="0" borderId="11" xfId="5" applyNumberFormat="1" applyFont="1" applyBorder="1" applyAlignment="1">
      <alignment horizontal="right" vertical="center" wrapText="1"/>
    </xf>
    <xf numFmtId="173" fontId="20" fillId="0" borderId="1" xfId="5" applyNumberFormat="1" applyFont="1" applyBorder="1" applyAlignment="1">
      <alignment horizontal="right" vertical="center" wrapText="1"/>
    </xf>
    <xf numFmtId="0" fontId="19" fillId="0" borderId="7" xfId="5" applyFont="1" applyBorder="1" applyAlignment="1">
      <alignment horizontal="right" vertical="center" wrapText="1"/>
    </xf>
    <xf numFmtId="0" fontId="20" fillId="0" borderId="7" xfId="5" applyFont="1" applyBorder="1" applyAlignment="1">
      <alignment horizontal="right" vertical="center" wrapText="1"/>
    </xf>
    <xf numFmtId="4" fontId="20" fillId="0" borderId="8" xfId="5" applyNumberFormat="1" applyFont="1" applyBorder="1" applyAlignment="1">
      <alignment horizontal="right" vertical="center" wrapText="1"/>
    </xf>
    <xf numFmtId="0" fontId="23" fillId="0" borderId="35" xfId="2" applyNumberFormat="1" applyFont="1" applyFill="1" applyBorder="1" applyAlignment="1" applyProtection="1">
      <alignment horizontal="center" vertical="top" wrapText="1"/>
      <protection hidden="1"/>
    </xf>
    <xf numFmtId="4" fontId="20" fillId="0" borderId="1" xfId="5" applyNumberFormat="1" applyFont="1" applyBorder="1" applyAlignment="1">
      <alignment horizontal="right" vertical="center" wrapText="1"/>
    </xf>
    <xf numFmtId="0" fontId="20" fillId="3" borderId="42" xfId="2" applyFont="1" applyFill="1" applyBorder="1" applyAlignment="1">
      <alignment horizontal="left" vertical="top" wrapText="1"/>
    </xf>
    <xf numFmtId="180" fontId="28" fillId="3" borderId="41" xfId="2" applyNumberFormat="1" applyFont="1" applyFill="1" applyBorder="1" applyAlignment="1">
      <alignment horizontal="right" wrapText="1"/>
    </xf>
    <xf numFmtId="180" fontId="29" fillId="3" borderId="41" xfId="2" applyNumberFormat="1" applyFont="1" applyFill="1" applyBorder="1" applyAlignment="1">
      <alignment horizontal="right" wrapText="1"/>
    </xf>
    <xf numFmtId="0" fontId="20" fillId="0" borderId="56" xfId="2" applyFont="1" applyFill="1" applyBorder="1" applyAlignment="1">
      <alignment horizontal="left" vertical="top" wrapText="1"/>
    </xf>
    <xf numFmtId="180" fontId="29" fillId="0" borderId="57" xfId="2" applyNumberFormat="1" applyFont="1" applyFill="1" applyBorder="1" applyAlignment="1">
      <alignment horizontal="right" wrapText="1"/>
    </xf>
    <xf numFmtId="180" fontId="29" fillId="0" borderId="58" xfId="2" applyNumberFormat="1" applyFont="1" applyFill="1" applyBorder="1" applyAlignment="1">
      <alignment horizontal="right" wrapText="1"/>
    </xf>
    <xf numFmtId="0" fontId="20" fillId="0" borderId="59" xfId="2" applyFont="1" applyFill="1" applyBorder="1" applyAlignment="1">
      <alignment horizontal="left" vertical="top" wrapText="1"/>
    </xf>
    <xf numFmtId="180" fontId="29" fillId="0" borderId="1" xfId="2" applyNumberFormat="1" applyFont="1" applyFill="1" applyBorder="1" applyAlignment="1">
      <alignment horizontal="right" wrapText="1"/>
    </xf>
    <xf numFmtId="0" fontId="20" fillId="0" borderId="60" xfId="2" applyFont="1" applyFill="1" applyBorder="1" applyAlignment="1">
      <alignment horizontal="center" vertical="center" wrapText="1"/>
    </xf>
    <xf numFmtId="0" fontId="20" fillId="0" borderId="61" xfId="2" applyFont="1" applyFill="1" applyBorder="1" applyAlignment="1">
      <alignment horizontal="center" wrapText="1"/>
    </xf>
    <xf numFmtId="0" fontId="20" fillId="3" borderId="62" xfId="2" applyFont="1" applyFill="1" applyBorder="1" applyAlignment="1">
      <alignment horizontal="center" wrapText="1"/>
    </xf>
    <xf numFmtId="0" fontId="20" fillId="0" borderId="62" xfId="2" applyFont="1" applyFill="1" applyBorder="1" applyAlignment="1">
      <alignment horizontal="center" wrapText="1"/>
    </xf>
    <xf numFmtId="187" fontId="20" fillId="0" borderId="62" xfId="2" applyNumberFormat="1" applyFont="1" applyFill="1" applyBorder="1" applyAlignment="1">
      <alignment horizontal="center" wrapText="1"/>
    </xf>
    <xf numFmtId="186" fontId="20" fillId="0" borderId="62" xfId="2" applyNumberFormat="1" applyFont="1" applyFill="1" applyBorder="1" applyAlignment="1">
      <alignment horizontal="center" wrapText="1"/>
    </xf>
    <xf numFmtId="186" fontId="20" fillId="0" borderId="62" xfId="2" applyNumberFormat="1" applyFont="1" applyFill="1" applyBorder="1" applyAlignment="1" applyProtection="1">
      <alignment horizontal="center" wrapText="1"/>
      <protection locked="0"/>
    </xf>
    <xf numFmtId="191" fontId="20" fillId="3" borderId="62" xfId="2" applyNumberFormat="1" applyFont="1" applyFill="1" applyBorder="1" applyAlignment="1" applyProtection="1">
      <alignment horizontal="center" wrapText="1"/>
      <protection locked="0"/>
    </xf>
    <xf numFmtId="190" fontId="20" fillId="0" borderId="62" xfId="2" applyNumberFormat="1" applyFont="1" applyFill="1" applyBorder="1" applyAlignment="1" applyProtection="1">
      <alignment horizontal="center" wrapText="1"/>
      <protection locked="0"/>
    </xf>
    <xf numFmtId="182" fontId="20" fillId="0" borderId="62" xfId="2" applyNumberFormat="1" applyFont="1" applyFill="1" applyBorder="1" applyAlignment="1">
      <alignment horizontal="center" wrapText="1"/>
    </xf>
    <xf numFmtId="182" fontId="20" fillId="0" borderId="63" xfId="2" applyNumberFormat="1" applyFont="1" applyFill="1" applyBorder="1" applyAlignment="1">
      <alignment horizontal="center" wrapText="1"/>
    </xf>
    <xf numFmtId="182" fontId="20" fillId="0" borderId="29" xfId="2" applyNumberFormat="1" applyFont="1" applyFill="1" applyBorder="1" applyAlignment="1">
      <alignment horizontal="center" wrapText="1"/>
    </xf>
    <xf numFmtId="0" fontId="20" fillId="0" borderId="64" xfId="2" applyFont="1" applyFill="1" applyBorder="1" applyAlignment="1">
      <alignment horizontal="center" vertical="center" wrapText="1"/>
    </xf>
    <xf numFmtId="0" fontId="20" fillId="0" borderId="23" xfId="2" applyFont="1" applyFill="1" applyBorder="1" applyAlignment="1">
      <alignment horizontal="center" vertical="center" wrapText="1"/>
    </xf>
    <xf numFmtId="0" fontId="20" fillId="0" borderId="65" xfId="2" applyFont="1" applyFill="1" applyBorder="1" applyAlignment="1">
      <alignment horizontal="center" vertical="center" wrapText="1"/>
    </xf>
    <xf numFmtId="180" fontId="28" fillId="0" borderId="43" xfId="2" applyNumberFormat="1" applyFont="1" applyFill="1" applyBorder="1" applyAlignment="1">
      <alignment horizontal="right" wrapText="1"/>
    </xf>
    <xf numFmtId="180" fontId="28" fillId="3" borderId="43" xfId="2" applyNumberFormat="1" applyFont="1" applyFill="1" applyBorder="1" applyAlignment="1">
      <alignment horizontal="right" wrapText="1"/>
    </xf>
    <xf numFmtId="180" fontId="29" fillId="3" borderId="43" xfId="2" applyNumberFormat="1" applyFont="1" applyFill="1" applyBorder="1" applyAlignment="1">
      <alignment horizontal="right" wrapText="1"/>
    </xf>
    <xf numFmtId="0" fontId="20" fillId="0" borderId="31" xfId="2" applyFont="1" applyFill="1" applyBorder="1" applyAlignment="1">
      <alignment horizontal="left" vertical="top" wrapText="1"/>
    </xf>
    <xf numFmtId="180" fontId="30" fillId="0" borderId="3" xfId="0" applyNumberFormat="1" applyFont="1" applyBorder="1"/>
    <xf numFmtId="180" fontId="29" fillId="0" borderId="32" xfId="2" applyNumberFormat="1" applyFont="1" applyFill="1" applyBorder="1" applyAlignment="1">
      <alignment horizontal="right" wrapText="1"/>
    </xf>
    <xf numFmtId="0" fontId="19" fillId="0" borderId="17" xfId="5" applyFont="1" applyBorder="1" applyAlignment="1">
      <alignment horizontal="right" vertical="center" wrapText="1"/>
    </xf>
    <xf numFmtId="0" fontId="20" fillId="0" borderId="34" xfId="5" applyFont="1" applyBorder="1" applyAlignment="1">
      <alignment horizontal="right" vertical="center" wrapText="1"/>
    </xf>
    <xf numFmtId="0" fontId="19" fillId="0" borderId="9" xfId="5" applyFont="1" applyBorder="1" applyAlignment="1">
      <alignment vertical="center" wrapText="1"/>
    </xf>
    <xf numFmtId="0" fontId="23" fillId="0" borderId="28" xfId="2" applyNumberFormat="1" applyFont="1" applyFill="1" applyBorder="1" applyAlignment="1" applyProtection="1">
      <alignment horizontal="justify" vertical="justify" wrapText="1"/>
      <protection hidden="1"/>
    </xf>
    <xf numFmtId="0" fontId="22" fillId="0" borderId="0" xfId="2" applyFont="1" applyBorder="1" applyAlignment="1" applyProtection="1">
      <alignment horizontal="justify" vertical="justify"/>
      <protection hidden="1"/>
    </xf>
    <xf numFmtId="0" fontId="23" fillId="0" borderId="34" xfId="2" applyFont="1" applyFill="1" applyBorder="1" applyAlignment="1" applyProtection="1">
      <alignment horizontal="justify" vertical="justify" wrapText="1"/>
      <protection hidden="1"/>
    </xf>
    <xf numFmtId="172" fontId="23" fillId="0" borderId="16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16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16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0" xfId="2" applyNumberFormat="1" applyFont="1" applyFill="1" applyBorder="1" applyAlignment="1" applyProtection="1">
      <alignment horizontal="justify" vertical="justify" wrapText="1"/>
      <protection hidden="1"/>
    </xf>
    <xf numFmtId="179" fontId="3" fillId="0" borderId="0" xfId="2" applyNumberFormat="1" applyFont="1" applyFill="1" applyBorder="1" applyAlignment="1" applyProtection="1">
      <alignment wrapText="1"/>
      <protection hidden="1"/>
    </xf>
    <xf numFmtId="0" fontId="3" fillId="0" borderId="16" xfId="2" applyNumberFormat="1" applyFont="1" applyFill="1" applyBorder="1" applyAlignment="1" applyProtection="1">
      <alignment wrapText="1"/>
      <protection hidden="1"/>
    </xf>
    <xf numFmtId="173" fontId="3" fillId="0" borderId="1" xfId="2" applyNumberFormat="1" applyFont="1" applyFill="1" applyBorder="1" applyAlignment="1" applyProtection="1">
      <alignment wrapText="1"/>
      <protection hidden="1"/>
    </xf>
    <xf numFmtId="0" fontId="23" fillId="0" borderId="16" xfId="2" applyNumberFormat="1" applyFont="1" applyFill="1" applyBorder="1" applyAlignment="1" applyProtection="1">
      <alignment horizontal="right" wrapText="1"/>
      <protection hidden="1"/>
    </xf>
    <xf numFmtId="181" fontId="3" fillId="0" borderId="1" xfId="2" applyNumberFormat="1" applyFont="1" applyFill="1" applyBorder="1" applyAlignment="1" applyProtection="1">
      <alignment horizontal="right" wrapText="1"/>
      <protection hidden="1"/>
    </xf>
    <xf numFmtId="0" fontId="23" fillId="0" borderId="9" xfId="2" applyNumberFormat="1" applyFont="1" applyFill="1" applyBorder="1" applyAlignment="1" applyProtection="1">
      <alignment horizontal="right" wrapText="1"/>
      <protection hidden="1"/>
    </xf>
    <xf numFmtId="4" fontId="23" fillId="0" borderId="66" xfId="2" applyNumberFormat="1" applyFont="1" applyFill="1" applyBorder="1" applyAlignment="1" applyProtection="1">
      <protection hidden="1"/>
    </xf>
    <xf numFmtId="4" fontId="3" fillId="0" borderId="1" xfId="2" applyNumberFormat="1" applyFont="1" applyFill="1" applyBorder="1" applyAlignment="1" applyProtection="1">
      <protection hidden="1"/>
    </xf>
    <xf numFmtId="4" fontId="23" fillId="0" borderId="13" xfId="2" applyNumberFormat="1" applyFont="1" applyFill="1" applyBorder="1" applyAlignment="1" applyProtection="1">
      <protection hidden="1"/>
    </xf>
    <xf numFmtId="0" fontId="20" fillId="0" borderId="17" xfId="5" applyFont="1" applyBorder="1" applyAlignment="1">
      <alignment horizontal="right" vertical="center" wrapText="1"/>
    </xf>
    <xf numFmtId="173" fontId="20" fillId="0" borderId="15" xfId="5" applyNumberFormat="1" applyFont="1" applyBorder="1" applyAlignment="1">
      <alignment horizontal="right" vertical="center" wrapText="1"/>
    </xf>
    <xf numFmtId="173" fontId="20" fillId="0" borderId="24" xfId="5" applyNumberFormat="1" applyFont="1" applyBorder="1" applyAlignment="1">
      <alignment horizontal="right" vertical="center" wrapText="1"/>
    </xf>
    <xf numFmtId="173" fontId="20" fillId="0" borderId="16" xfId="5" applyNumberFormat="1" applyFont="1" applyBorder="1" applyAlignment="1">
      <alignment horizontal="right" vertical="center" wrapText="1"/>
    </xf>
    <xf numFmtId="0" fontId="20" fillId="0" borderId="22" xfId="5" applyFont="1" applyBorder="1" applyAlignment="1">
      <alignment horizontal="right" vertical="center" wrapText="1"/>
    </xf>
    <xf numFmtId="0" fontId="20" fillId="0" borderId="24" xfId="5" applyFont="1" applyBorder="1" applyAlignment="1">
      <alignment horizontal="right" vertical="center" wrapText="1"/>
    </xf>
    <xf numFmtId="181" fontId="3" fillId="0" borderId="67" xfId="2" applyNumberFormat="1" applyFont="1" applyFill="1" applyBorder="1" applyAlignment="1" applyProtection="1">
      <alignment horizontal="right" wrapText="1"/>
      <protection hidden="1"/>
    </xf>
    <xf numFmtId="179" fontId="3" fillId="0" borderId="68" xfId="2" applyNumberFormat="1" applyFont="1" applyFill="1" applyBorder="1" applyAlignment="1" applyProtection="1">
      <alignment wrapText="1"/>
      <protection hidden="1"/>
    </xf>
    <xf numFmtId="173" fontId="3" fillId="0" borderId="67" xfId="2" applyNumberFormat="1" applyFont="1" applyFill="1" applyBorder="1" applyAlignment="1" applyProtection="1">
      <alignment wrapText="1"/>
      <protection hidden="1"/>
    </xf>
    <xf numFmtId="0" fontId="3" fillId="0" borderId="3" xfId="2" applyFont="1" applyFill="1" applyBorder="1" applyAlignment="1" applyProtection="1">
      <alignment horizontal="right" wrapText="1"/>
      <protection hidden="1"/>
    </xf>
    <xf numFmtId="4" fontId="3" fillId="0" borderId="67" xfId="2" applyNumberFormat="1" applyFont="1" applyFill="1" applyBorder="1" applyAlignment="1" applyProtection="1">
      <protection hidden="1"/>
    </xf>
    <xf numFmtId="4" fontId="3" fillId="0" borderId="69" xfId="2" applyNumberFormat="1" applyFont="1" applyFill="1" applyBorder="1" applyAlignment="1" applyProtection="1">
      <protection hidden="1"/>
    </xf>
    <xf numFmtId="0" fontId="3" fillId="0" borderId="60" xfId="2" applyNumberFormat="1" applyFont="1" applyFill="1" applyBorder="1" applyAlignment="1" applyProtection="1">
      <alignment horizontal="justify" vertical="justify" wrapText="1"/>
      <protection hidden="1"/>
    </xf>
    <xf numFmtId="181" fontId="3" fillId="0" borderId="60" xfId="2" applyNumberFormat="1" applyFont="1" applyFill="1" applyBorder="1" applyAlignment="1" applyProtection="1">
      <alignment horizontal="right" wrapText="1"/>
      <protection hidden="1"/>
    </xf>
    <xf numFmtId="179" fontId="3" fillId="0" borderId="70" xfId="2" applyNumberFormat="1" applyFont="1" applyFill="1" applyBorder="1" applyAlignment="1" applyProtection="1">
      <alignment wrapText="1"/>
      <protection hidden="1"/>
    </xf>
    <xf numFmtId="173" fontId="3" fillId="0" borderId="60" xfId="2" applyNumberFormat="1" applyFont="1" applyFill="1" applyBorder="1" applyAlignment="1" applyProtection="1">
      <alignment wrapText="1"/>
      <protection hidden="1"/>
    </xf>
    <xf numFmtId="0" fontId="3" fillId="0" borderId="2" xfId="2" applyFont="1" applyFill="1" applyBorder="1" applyAlignment="1" applyProtection="1">
      <alignment horizontal="right" wrapText="1"/>
      <protection hidden="1"/>
    </xf>
    <xf numFmtId="4" fontId="3" fillId="0" borderId="60" xfId="2" applyNumberFormat="1" applyFont="1" applyFill="1" applyBorder="1" applyAlignment="1" applyProtection="1">
      <protection hidden="1"/>
    </xf>
    <xf numFmtId="4" fontId="3" fillId="0" borderId="26" xfId="2" applyNumberFormat="1" applyFont="1" applyFill="1" applyBorder="1" applyAlignment="1" applyProtection="1">
      <protection hidden="1"/>
    </xf>
    <xf numFmtId="181" fontId="3" fillId="4" borderId="29" xfId="2" applyNumberFormat="1" applyFont="1" applyFill="1" applyBorder="1" applyAlignment="1" applyProtection="1">
      <alignment horizontal="right" wrapText="1"/>
      <protection hidden="1"/>
    </xf>
    <xf numFmtId="179" fontId="3" fillId="4" borderId="28" xfId="2" applyNumberFormat="1" applyFont="1" applyFill="1" applyBorder="1" applyAlignment="1" applyProtection="1">
      <alignment wrapText="1"/>
      <protection hidden="1"/>
    </xf>
    <xf numFmtId="173" fontId="3" fillId="4" borderId="29" xfId="2" applyNumberFormat="1" applyFont="1" applyFill="1" applyBorder="1" applyAlignment="1" applyProtection="1">
      <alignment wrapText="1"/>
      <protection hidden="1"/>
    </xf>
    <xf numFmtId="4" fontId="3" fillId="4" borderId="29" xfId="2" applyNumberFormat="1" applyFont="1" applyFill="1" applyBorder="1" applyAlignment="1" applyProtection="1">
      <protection hidden="1"/>
    </xf>
    <xf numFmtId="4" fontId="3" fillId="4" borderId="30" xfId="2" applyNumberFormat="1" applyFont="1" applyFill="1" applyBorder="1" applyAlignment="1" applyProtection="1">
      <protection hidden="1"/>
    </xf>
    <xf numFmtId="0" fontId="36" fillId="0" borderId="1" xfId="1" applyFont="1" applyFill="1" applyBorder="1" applyAlignment="1">
      <alignment wrapText="1"/>
    </xf>
    <xf numFmtId="0" fontId="3" fillId="0" borderId="67" xfId="2" applyNumberFormat="1" applyFont="1" applyFill="1" applyBorder="1" applyAlignment="1" applyProtection="1">
      <alignment horizontal="justify" vertical="justify" wrapText="1"/>
      <protection hidden="1"/>
    </xf>
    <xf numFmtId="4" fontId="3" fillId="0" borderId="71" xfId="2" applyNumberFormat="1" applyFont="1" applyFill="1" applyBorder="1" applyAlignment="1" applyProtection="1">
      <protection hidden="1"/>
    </xf>
    <xf numFmtId="181" fontId="3" fillId="0" borderId="72" xfId="2" applyNumberFormat="1" applyFont="1" applyFill="1" applyBorder="1" applyAlignment="1" applyProtection="1">
      <alignment horizontal="right" wrapText="1"/>
      <protection hidden="1"/>
    </xf>
    <xf numFmtId="173" fontId="3" fillId="0" borderId="72" xfId="2" applyNumberFormat="1" applyFont="1" applyFill="1" applyBorder="1" applyAlignment="1" applyProtection="1">
      <alignment wrapText="1"/>
      <protection hidden="1"/>
    </xf>
    <xf numFmtId="0" fontId="3" fillId="0" borderId="4" xfId="2" applyFont="1" applyFill="1" applyBorder="1" applyAlignment="1" applyProtection="1">
      <alignment horizontal="right" wrapText="1"/>
      <protection hidden="1"/>
    </xf>
    <xf numFmtId="179" fontId="3" fillId="0" borderId="1" xfId="2" applyNumberFormat="1" applyFont="1" applyFill="1" applyBorder="1" applyAlignment="1" applyProtection="1">
      <alignment wrapText="1"/>
      <protection hidden="1"/>
    </xf>
    <xf numFmtId="181" fontId="23" fillId="3" borderId="29" xfId="2" applyNumberFormat="1" applyFont="1" applyFill="1" applyBorder="1" applyAlignment="1" applyProtection="1">
      <alignment horizontal="right" wrapText="1"/>
      <protection hidden="1"/>
    </xf>
    <xf numFmtId="179" fontId="23" fillId="3" borderId="28" xfId="2" applyNumberFormat="1" applyFont="1" applyFill="1" applyBorder="1" applyAlignment="1" applyProtection="1">
      <alignment wrapText="1"/>
      <protection hidden="1"/>
    </xf>
    <xf numFmtId="173" fontId="23" fillId="3" borderId="29" xfId="2" applyNumberFormat="1" applyFont="1" applyFill="1" applyBorder="1" applyAlignment="1" applyProtection="1">
      <alignment wrapText="1"/>
      <protection hidden="1"/>
    </xf>
    <xf numFmtId="4" fontId="23" fillId="3" borderId="29" xfId="2" applyNumberFormat="1" applyFont="1" applyFill="1" applyBorder="1" applyAlignment="1" applyProtection="1">
      <protection hidden="1"/>
    </xf>
    <xf numFmtId="4" fontId="23" fillId="3" borderId="30" xfId="2" applyNumberFormat="1" applyFont="1" applyFill="1" applyBorder="1" applyAlignment="1" applyProtection="1">
      <protection hidden="1"/>
    </xf>
    <xf numFmtId="200" fontId="20" fillId="0" borderId="62" xfId="2" applyNumberFormat="1" applyFont="1" applyFill="1" applyBorder="1" applyAlignment="1">
      <alignment horizontal="center" wrapText="1"/>
    </xf>
    <xf numFmtId="201" fontId="1" fillId="0" borderId="1" xfId="0" applyNumberFormat="1" applyFont="1" applyBorder="1"/>
    <xf numFmtId="201" fontId="2" fillId="0" borderId="1" xfId="0" applyNumberFormat="1" applyFont="1" applyBorder="1"/>
    <xf numFmtId="201" fontId="2" fillId="0" borderId="1" xfId="0" applyNumberFormat="1" applyFont="1" applyFill="1" applyBorder="1"/>
    <xf numFmtId="201" fontId="1" fillId="0" borderId="1" xfId="0" applyNumberFormat="1" applyFont="1" applyFill="1" applyBorder="1"/>
    <xf numFmtId="201" fontId="1" fillId="0" borderId="2" xfId="0" applyNumberFormat="1" applyFont="1" applyFill="1" applyBorder="1"/>
    <xf numFmtId="201" fontId="2" fillId="0" borderId="2" xfId="0" applyNumberFormat="1" applyFont="1" applyFill="1" applyBorder="1"/>
    <xf numFmtId="201" fontId="1" fillId="0" borderId="4" xfId="0" applyNumberFormat="1" applyFont="1" applyFill="1" applyBorder="1"/>
    <xf numFmtId="202" fontId="1" fillId="0" borderId="1" xfId="0" applyNumberFormat="1" applyFont="1" applyBorder="1"/>
    <xf numFmtId="202" fontId="1" fillId="0" borderId="5" xfId="0" applyNumberFormat="1" applyFont="1" applyBorder="1"/>
    <xf numFmtId="202" fontId="1" fillId="0" borderId="4" xfId="0" applyNumberFormat="1" applyFont="1" applyBorder="1"/>
    <xf numFmtId="202" fontId="1" fillId="0" borderId="73" xfId="0" applyNumberFormat="1" applyFont="1" applyBorder="1"/>
    <xf numFmtId="202" fontId="2" fillId="0" borderId="1" xfId="0" applyNumberFormat="1" applyFont="1" applyBorder="1"/>
    <xf numFmtId="202" fontId="2" fillId="0" borderId="5" xfId="0" applyNumberFormat="1" applyFont="1" applyBorder="1"/>
    <xf numFmtId="202" fontId="2" fillId="0" borderId="2" xfId="0" applyNumberFormat="1" applyFont="1" applyBorder="1"/>
    <xf numFmtId="202" fontId="2" fillId="0" borderId="74" xfId="0" applyNumberFormat="1" applyFont="1" applyBorder="1"/>
    <xf numFmtId="201" fontId="2" fillId="0" borderId="2" xfId="0" applyNumberFormat="1" applyFont="1" applyBorder="1"/>
    <xf numFmtId="202" fontId="1" fillId="0" borderId="1" xfId="0" applyNumberFormat="1" applyFont="1" applyFill="1" applyBorder="1" applyAlignment="1">
      <alignment horizontal="right" wrapText="1"/>
    </xf>
    <xf numFmtId="202" fontId="1" fillId="0" borderId="29" xfId="0" applyNumberFormat="1" applyFont="1" applyFill="1" applyBorder="1"/>
    <xf numFmtId="202" fontId="1" fillId="0" borderId="1" xfId="0" applyNumberFormat="1" applyFont="1" applyFill="1" applyBorder="1"/>
    <xf numFmtId="202" fontId="1" fillId="0" borderId="2" xfId="0" applyNumberFormat="1" applyFont="1" applyFill="1" applyBorder="1" applyAlignment="1">
      <alignment horizontal="right" wrapText="1"/>
    </xf>
    <xf numFmtId="202" fontId="1" fillId="0" borderId="2" xfId="0" applyNumberFormat="1" applyFont="1" applyFill="1" applyBorder="1" applyAlignment="1">
      <alignment horizontal="right" vertical="top" wrapText="1"/>
    </xf>
    <xf numFmtId="20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right" wrapText="1"/>
    </xf>
    <xf numFmtId="2" fontId="1" fillId="0" borderId="29" xfId="0" applyNumberFormat="1" applyFont="1" applyFill="1" applyBorder="1"/>
    <xf numFmtId="2" fontId="1" fillId="0" borderId="1" xfId="0" applyNumberFormat="1" applyFont="1" applyFill="1" applyBorder="1"/>
    <xf numFmtId="202" fontId="1" fillId="0" borderId="1" xfId="0" applyNumberFormat="1" applyFont="1" applyBorder="1" applyAlignment="1">
      <alignment horizontal="right" wrapText="1"/>
    </xf>
    <xf numFmtId="202" fontId="1" fillId="0" borderId="2" xfId="0" applyNumberFormat="1" applyFont="1" applyBorder="1" applyAlignment="1">
      <alignment horizontal="right" wrapText="1"/>
    </xf>
    <xf numFmtId="202" fontId="1" fillId="0" borderId="29" xfId="0" applyNumberFormat="1" applyFont="1" applyBorder="1"/>
    <xf numFmtId="202" fontId="1" fillId="0" borderId="2" xfId="0" applyNumberFormat="1" applyFont="1" applyBorder="1"/>
    <xf numFmtId="182" fontId="20" fillId="0" borderId="62" xfId="2" applyNumberFormat="1" applyFont="1" applyFill="1" applyBorder="1" applyAlignment="1" applyProtection="1">
      <alignment horizontal="center" wrapText="1"/>
      <protection locked="0"/>
    </xf>
    <xf numFmtId="203" fontId="20" fillId="0" borderId="62" xfId="2" applyNumberFormat="1" applyFont="1" applyFill="1" applyBorder="1" applyAlignment="1" applyProtection="1">
      <alignment horizontal="center" wrapText="1"/>
      <protection locked="0"/>
    </xf>
    <xf numFmtId="204" fontId="20" fillId="0" borderId="10" xfId="5" applyNumberFormat="1" applyFont="1" applyBorder="1" applyAlignment="1">
      <alignment horizontal="right" vertical="center" wrapText="1"/>
    </xf>
    <xf numFmtId="204" fontId="19" fillId="0" borderId="34" xfId="5" applyNumberFormat="1" applyFont="1" applyBorder="1" applyAlignment="1">
      <alignment horizontal="right" vertical="center" wrapText="1"/>
    </xf>
    <xf numFmtId="204" fontId="20" fillId="0" borderId="34" xfId="5" applyNumberFormat="1" applyFont="1" applyBorder="1" applyAlignment="1">
      <alignment horizontal="right" vertical="center" wrapText="1"/>
    </xf>
    <xf numFmtId="204" fontId="20" fillId="0" borderId="22" xfId="5" applyNumberFormat="1" applyFont="1" applyBorder="1" applyAlignment="1">
      <alignment vertical="center" wrapText="1"/>
    </xf>
    <xf numFmtId="204" fontId="23" fillId="0" borderId="1" xfId="2" applyNumberFormat="1" applyFont="1" applyFill="1" applyBorder="1" applyAlignment="1" applyProtection="1">
      <alignment horizontal="right" wrapText="1"/>
      <protection hidden="1"/>
    </xf>
    <xf numFmtId="204" fontId="3" fillId="0" borderId="1" xfId="2" applyNumberFormat="1" applyFont="1" applyFill="1" applyBorder="1" applyAlignment="1" applyProtection="1">
      <alignment horizontal="right" wrapText="1"/>
      <protection hidden="1"/>
    </xf>
    <xf numFmtId="204" fontId="23" fillId="0" borderId="23" xfId="2" applyNumberFormat="1" applyFont="1" applyFill="1" applyBorder="1" applyAlignment="1" applyProtection="1">
      <alignment horizontal="right" wrapText="1"/>
      <protection hidden="1"/>
    </xf>
    <xf numFmtId="0" fontId="3" fillId="2" borderId="67" xfId="2" applyNumberFormat="1" applyFont="1" applyFill="1" applyBorder="1" applyAlignment="1" applyProtection="1">
      <alignment horizontal="justify" vertical="justify" wrapText="1"/>
      <protection hidden="1"/>
    </xf>
    <xf numFmtId="181" fontId="3" fillId="2" borderId="67" xfId="2" applyNumberFormat="1" applyFont="1" applyFill="1" applyBorder="1" applyAlignment="1" applyProtection="1">
      <alignment horizontal="right" wrapText="1"/>
      <protection hidden="1"/>
    </xf>
    <xf numFmtId="179" fontId="3" fillId="2" borderId="68" xfId="2" applyNumberFormat="1" applyFont="1" applyFill="1" applyBorder="1" applyAlignment="1" applyProtection="1">
      <alignment wrapText="1"/>
      <protection hidden="1"/>
    </xf>
    <xf numFmtId="173" fontId="3" fillId="2" borderId="67" xfId="2" applyNumberFormat="1" applyFont="1" applyFill="1" applyBorder="1" applyAlignment="1" applyProtection="1">
      <alignment wrapText="1"/>
      <protection hidden="1"/>
    </xf>
    <xf numFmtId="4" fontId="3" fillId="2" borderId="67" xfId="2" applyNumberFormat="1" applyFont="1" applyFill="1" applyBorder="1" applyAlignment="1" applyProtection="1">
      <protection hidden="1"/>
    </xf>
    <xf numFmtId="0" fontId="23" fillId="2" borderId="10" xfId="2" applyNumberFormat="1" applyFont="1" applyFill="1" applyBorder="1" applyAlignment="1" applyProtection="1">
      <alignment horizontal="justify" vertical="justify" wrapText="1"/>
      <protection hidden="1"/>
    </xf>
    <xf numFmtId="181" fontId="23" fillId="2" borderId="20" xfId="2" applyNumberFormat="1" applyFont="1" applyFill="1" applyBorder="1" applyAlignment="1" applyProtection="1">
      <alignment horizontal="right" wrapText="1"/>
      <protection hidden="1"/>
    </xf>
    <xf numFmtId="179" fontId="23" fillId="2" borderId="35" xfId="2" applyNumberFormat="1" applyFont="1" applyFill="1" applyBorder="1" applyAlignment="1" applyProtection="1">
      <alignment wrapText="1"/>
      <protection hidden="1"/>
    </xf>
    <xf numFmtId="173" fontId="23" fillId="2" borderId="20" xfId="2" applyNumberFormat="1" applyFont="1" applyFill="1" applyBorder="1" applyAlignment="1" applyProtection="1">
      <alignment wrapText="1"/>
      <protection hidden="1"/>
    </xf>
    <xf numFmtId="0" fontId="23" fillId="2" borderId="75" xfId="2" applyFont="1" applyFill="1" applyBorder="1" applyAlignment="1" applyProtection="1">
      <alignment horizontal="right" wrapText="1"/>
      <protection hidden="1"/>
    </xf>
    <xf numFmtId="4" fontId="23" fillId="2" borderId="20" xfId="2" applyNumberFormat="1" applyFont="1" applyFill="1" applyBorder="1" applyAlignment="1" applyProtection="1">
      <protection hidden="1"/>
    </xf>
    <xf numFmtId="4" fontId="23" fillId="2" borderId="21" xfId="2" applyNumberFormat="1" applyFont="1" applyFill="1" applyBorder="1" applyAlignment="1" applyProtection="1">
      <protection hidden="1"/>
    </xf>
    <xf numFmtId="181" fontId="3" fillId="2" borderId="29" xfId="2" applyNumberFormat="1" applyFont="1" applyFill="1" applyBorder="1" applyAlignment="1" applyProtection="1">
      <alignment horizontal="right" wrapText="1"/>
      <protection hidden="1"/>
    </xf>
    <xf numFmtId="179" fontId="3" fillId="2" borderId="28" xfId="2" applyNumberFormat="1" applyFont="1" applyFill="1" applyBorder="1" applyAlignment="1" applyProtection="1">
      <alignment wrapText="1"/>
      <protection hidden="1"/>
    </xf>
    <xf numFmtId="173" fontId="3" fillId="2" borderId="29" xfId="2" applyNumberFormat="1" applyFont="1" applyFill="1" applyBorder="1" applyAlignment="1" applyProtection="1">
      <alignment wrapText="1"/>
      <protection hidden="1"/>
    </xf>
    <xf numFmtId="4" fontId="3" fillId="2" borderId="29" xfId="2" applyNumberFormat="1" applyFont="1" applyFill="1" applyBorder="1" applyAlignment="1" applyProtection="1">
      <protection hidden="1"/>
    </xf>
    <xf numFmtId="4" fontId="3" fillId="2" borderId="30" xfId="2" applyNumberFormat="1" applyFont="1" applyFill="1" applyBorder="1" applyAlignment="1" applyProtection="1">
      <protection hidden="1"/>
    </xf>
    <xf numFmtId="0" fontId="35" fillId="4" borderId="1" xfId="1" applyFont="1" applyFill="1" applyBorder="1" applyAlignment="1">
      <alignment wrapText="1"/>
    </xf>
    <xf numFmtId="204" fontId="20" fillId="0" borderId="22" xfId="5" applyNumberFormat="1" applyFont="1" applyBorder="1" applyAlignment="1">
      <alignment horizontal="right" vertical="center" wrapText="1"/>
    </xf>
    <xf numFmtId="0" fontId="3" fillId="2" borderId="29" xfId="2" applyNumberFormat="1" applyFont="1" applyFill="1" applyBorder="1" applyAlignment="1" applyProtection="1">
      <alignment horizontal="justify" vertical="justify" wrapText="1"/>
      <protection hidden="1"/>
    </xf>
    <xf numFmtId="0" fontId="20" fillId="0" borderId="42" xfId="2" applyFont="1" applyFill="1" applyBorder="1" applyAlignment="1">
      <alignment horizontal="left" wrapText="1"/>
    </xf>
    <xf numFmtId="200" fontId="3" fillId="0" borderId="1" xfId="2" applyNumberFormat="1" applyFont="1" applyFill="1" applyBorder="1" applyAlignment="1" applyProtection="1">
      <alignment horizontal="right" wrapText="1"/>
      <protection hidden="1"/>
    </xf>
    <xf numFmtId="204" fontId="23" fillId="3" borderId="1" xfId="2" applyNumberFormat="1" applyFont="1" applyFill="1" applyBorder="1" applyAlignment="1" applyProtection="1">
      <alignment horizontal="right" wrapText="1"/>
      <protection hidden="1"/>
    </xf>
    <xf numFmtId="204" fontId="3" fillId="3" borderId="1" xfId="2" applyNumberFormat="1" applyFont="1" applyFill="1" applyBorder="1" applyAlignment="1" applyProtection="1">
      <alignment horizontal="right" wrapText="1"/>
      <protection hidden="1"/>
    </xf>
    <xf numFmtId="204" fontId="3" fillId="4" borderId="1" xfId="2" applyNumberFormat="1" applyFont="1" applyFill="1" applyBorder="1" applyAlignment="1" applyProtection="1">
      <alignment horizontal="right" wrapText="1"/>
      <protection hidden="1"/>
    </xf>
    <xf numFmtId="204" fontId="3" fillId="2" borderId="1" xfId="2" applyNumberFormat="1" applyFont="1" applyFill="1" applyBorder="1" applyAlignment="1" applyProtection="1">
      <alignment horizontal="right" wrapText="1"/>
      <protection hidden="1"/>
    </xf>
    <xf numFmtId="3" fontId="1" fillId="0" borderId="4" xfId="0" applyNumberFormat="1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0" fontId="23" fillId="0" borderId="76" xfId="2" applyFont="1" applyFill="1" applyBorder="1" applyAlignment="1" applyProtection="1">
      <alignment horizontal="justify" vertical="justify" wrapText="1"/>
      <protection hidden="1"/>
    </xf>
    <xf numFmtId="0" fontId="23" fillId="3" borderId="29" xfId="2" applyNumberFormat="1" applyFont="1" applyFill="1" applyBorder="1" applyAlignment="1" applyProtection="1">
      <alignment horizontal="justify" vertical="justify" wrapText="1"/>
      <protection hidden="1"/>
    </xf>
    <xf numFmtId="0" fontId="3" fillId="4" borderId="1" xfId="2" applyNumberFormat="1" applyFont="1" applyFill="1" applyBorder="1" applyAlignment="1" applyProtection="1">
      <alignment horizontal="justify" vertical="justify" wrapText="1"/>
      <protection hidden="1"/>
    </xf>
    <xf numFmtId="0" fontId="3" fillId="4" borderId="29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77" xfId="2" applyFont="1" applyFill="1" applyBorder="1" applyAlignment="1" applyProtection="1">
      <alignment horizontal="justify" vertical="justify" wrapText="1"/>
      <protection hidden="1"/>
    </xf>
    <xf numFmtId="172" fontId="23" fillId="0" borderId="74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74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74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70" xfId="2" applyNumberFormat="1" applyFont="1" applyFill="1" applyBorder="1" applyAlignment="1" applyProtection="1">
      <alignment horizontal="justify" vertical="justify" wrapText="1"/>
      <protection hidden="1"/>
    </xf>
    <xf numFmtId="0" fontId="35" fillId="0" borderId="2" xfId="1" applyFont="1" applyFill="1" applyBorder="1" applyAlignment="1">
      <alignment wrapText="1"/>
    </xf>
    <xf numFmtId="204" fontId="3" fillId="0" borderId="2" xfId="2" applyNumberFormat="1" applyFont="1" applyFill="1" applyBorder="1" applyAlignment="1" applyProtection="1">
      <alignment horizontal="right" wrapText="1"/>
      <protection hidden="1"/>
    </xf>
    <xf numFmtId="179" fontId="3" fillId="0" borderId="76" xfId="2" applyNumberFormat="1" applyFont="1" applyFill="1" applyBorder="1" applyAlignment="1" applyProtection="1">
      <alignment wrapText="1"/>
      <protection hidden="1"/>
    </xf>
    <xf numFmtId="172" fontId="23" fillId="0" borderId="78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78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78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79" xfId="2" applyNumberFormat="1" applyFont="1" applyFill="1" applyBorder="1" applyAlignment="1" applyProtection="1">
      <alignment horizontal="justify" vertical="justify" wrapText="1"/>
      <protection hidden="1"/>
    </xf>
    <xf numFmtId="0" fontId="35" fillId="4" borderId="32" xfId="1" applyFont="1" applyFill="1" applyBorder="1" applyAlignment="1">
      <alignment wrapText="1"/>
    </xf>
    <xf numFmtId="181" fontId="3" fillId="4" borderId="33" xfId="2" applyNumberFormat="1" applyFont="1" applyFill="1" applyBorder="1" applyAlignment="1" applyProtection="1">
      <alignment horizontal="right" wrapText="1"/>
      <protection hidden="1"/>
    </xf>
    <xf numFmtId="179" fontId="3" fillId="4" borderId="79" xfId="2" applyNumberFormat="1" applyFont="1" applyFill="1" applyBorder="1" applyAlignment="1" applyProtection="1">
      <alignment wrapText="1"/>
      <protection hidden="1"/>
    </xf>
    <xf numFmtId="173" fontId="3" fillId="4" borderId="33" xfId="2" applyNumberFormat="1" applyFont="1" applyFill="1" applyBorder="1" applyAlignment="1" applyProtection="1">
      <alignment wrapText="1"/>
      <protection hidden="1"/>
    </xf>
    <xf numFmtId="204" fontId="3" fillId="4" borderId="32" xfId="2" applyNumberFormat="1" applyFont="1" applyFill="1" applyBorder="1" applyAlignment="1" applyProtection="1">
      <alignment horizontal="right" wrapText="1"/>
      <protection hidden="1"/>
    </xf>
    <xf numFmtId="4" fontId="3" fillId="4" borderId="33" xfId="2" applyNumberFormat="1" applyFont="1" applyFill="1" applyBorder="1" applyAlignment="1" applyProtection="1">
      <protection hidden="1"/>
    </xf>
    <xf numFmtId="4" fontId="3" fillId="4" borderId="80" xfId="2" applyNumberFormat="1" applyFont="1" applyFill="1" applyBorder="1" applyAlignment="1" applyProtection="1">
      <protection hidden="1"/>
    </xf>
    <xf numFmtId="0" fontId="23" fillId="3" borderId="29" xfId="2" applyNumberFormat="1" applyFont="1" applyFill="1" applyBorder="1" applyAlignment="1" applyProtection="1">
      <alignment horizontal="justify" vertical="justify" wrapText="1"/>
      <protection hidden="1"/>
    </xf>
    <xf numFmtId="0" fontId="26" fillId="0" borderId="0" xfId="2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5" applyFont="1" applyFill="1" applyAlignment="1">
      <alignment horizontal="right" vertical="center" wrapText="1"/>
    </xf>
    <xf numFmtId="0" fontId="34" fillId="0" borderId="0" xfId="5" applyFill="1" applyAlignment="1">
      <alignment horizontal="right"/>
    </xf>
    <xf numFmtId="0" fontId="21" fillId="0" borderId="0" xfId="1" applyFont="1" applyFill="1" applyAlignment="1">
      <alignment vertical="center" wrapText="1"/>
    </xf>
    <xf numFmtId="0" fontId="22" fillId="0" borderId="0" xfId="2" applyFont="1" applyFill="1"/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2" applyFont="1" applyFill="1" applyAlignment="1">
      <alignment horizontal="center" vertical="distributed"/>
    </xf>
    <xf numFmtId="0" fontId="26" fillId="0" borderId="0" xfId="0" applyFont="1" applyAlignment="1"/>
    <xf numFmtId="0" fontId="2" fillId="0" borderId="0" xfId="0" quotePrefix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20" fillId="0" borderId="10" xfId="5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20" fillId="0" borderId="10" xfId="5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20" fillId="0" borderId="10" xfId="5" applyFont="1" applyBorder="1" applyAlignment="1">
      <alignment horizontal="right" vertical="center" wrapText="1"/>
    </xf>
    <xf numFmtId="0" fontId="20" fillId="0" borderId="11" xfId="5" applyFont="1" applyBorder="1" applyAlignment="1">
      <alignment horizontal="right" vertical="center" wrapText="1"/>
    </xf>
    <xf numFmtId="181" fontId="20" fillId="0" borderId="10" xfId="5" applyNumberFormat="1" applyFont="1" applyBorder="1" applyAlignment="1">
      <alignment horizontal="right" vertical="center" wrapText="1"/>
    </xf>
    <xf numFmtId="181" fontId="20" fillId="0" borderId="11" xfId="5" applyNumberFormat="1" applyFont="1" applyBorder="1" applyAlignment="1">
      <alignment horizontal="right" vertical="center" wrapText="1"/>
    </xf>
    <xf numFmtId="0" fontId="20" fillId="0" borderId="14" xfId="5" applyFont="1" applyBorder="1" applyAlignment="1">
      <alignment horizontal="right" vertical="center" wrapText="1"/>
    </xf>
    <xf numFmtId="0" fontId="20" fillId="0" borderId="15" xfId="5" applyFont="1" applyBorder="1" applyAlignment="1">
      <alignment horizontal="right" vertical="center" wrapText="1"/>
    </xf>
    <xf numFmtId="0" fontId="20" fillId="0" borderId="34" xfId="5" applyFont="1" applyBorder="1" applyAlignment="1">
      <alignment horizontal="right" vertical="center" wrapText="1"/>
    </xf>
    <xf numFmtId="0" fontId="20" fillId="0" borderId="9" xfId="5" applyFont="1" applyBorder="1" applyAlignment="1">
      <alignment horizontal="right" vertical="center" wrapText="1"/>
    </xf>
    <xf numFmtId="4" fontId="20" fillId="0" borderId="14" xfId="5" applyNumberFormat="1" applyFont="1" applyBorder="1" applyAlignment="1">
      <alignment horizontal="center" vertical="center" wrapText="1"/>
    </xf>
    <xf numFmtId="4" fontId="20" fillId="0" borderId="15" xfId="5" applyNumberFormat="1" applyFont="1" applyBorder="1" applyAlignment="1">
      <alignment horizontal="center" vertical="center" wrapText="1"/>
    </xf>
    <xf numFmtId="4" fontId="20" fillId="0" borderId="34" xfId="5" applyNumberFormat="1" applyFont="1" applyBorder="1" applyAlignment="1">
      <alignment horizontal="center" vertical="center" wrapText="1"/>
    </xf>
    <xf numFmtId="4" fontId="20" fillId="0" borderId="9" xfId="5" applyNumberFormat="1" applyFont="1" applyBorder="1" applyAlignment="1">
      <alignment horizontal="center" vertical="center" wrapText="1"/>
    </xf>
    <xf numFmtId="4" fontId="20" fillId="0" borderId="14" xfId="5" applyNumberFormat="1" applyFont="1" applyBorder="1" applyAlignment="1">
      <alignment horizontal="right" vertical="center" wrapText="1"/>
    </xf>
    <xf numFmtId="4" fontId="20" fillId="0" borderId="15" xfId="5" applyNumberFormat="1" applyFont="1" applyBorder="1" applyAlignment="1">
      <alignment horizontal="right" vertical="center" wrapText="1"/>
    </xf>
    <xf numFmtId="4" fontId="20" fillId="0" borderId="34" xfId="5" applyNumberFormat="1" applyFont="1" applyBorder="1" applyAlignment="1">
      <alignment horizontal="right" vertical="center" wrapText="1"/>
    </xf>
    <xf numFmtId="4" fontId="20" fillId="0" borderId="9" xfId="5" applyNumberFormat="1" applyFont="1" applyBorder="1" applyAlignment="1">
      <alignment horizontal="right" vertical="center" wrapText="1"/>
    </xf>
    <xf numFmtId="181" fontId="20" fillId="0" borderId="35" xfId="5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  <xf numFmtId="4" fontId="20" fillId="0" borderId="11" xfId="5" applyNumberFormat="1" applyFont="1" applyBorder="1" applyAlignment="1">
      <alignment horizontal="right" vertical="center" wrapText="1"/>
    </xf>
    <xf numFmtId="4" fontId="20" fillId="0" borderId="96" xfId="5" applyNumberFormat="1" applyFont="1" applyBorder="1" applyAlignment="1">
      <alignment horizontal="right" vertical="center" wrapText="1"/>
    </xf>
    <xf numFmtId="4" fontId="20" fillId="0" borderId="54" xfId="5" applyNumberFormat="1" applyFont="1" applyBorder="1" applyAlignment="1">
      <alignment horizontal="right" vertical="center" wrapText="1"/>
    </xf>
    <xf numFmtId="4" fontId="20" fillId="0" borderId="35" xfId="5" applyNumberFormat="1" applyFont="1" applyBorder="1" applyAlignment="1">
      <alignment horizontal="right" vertical="center" wrapText="1"/>
    </xf>
    <xf numFmtId="0" fontId="14" fillId="0" borderId="8" xfId="5" applyFont="1" applyBorder="1" applyAlignment="1">
      <alignment horizontal="right" vertical="center" wrapText="1"/>
    </xf>
    <xf numFmtId="0" fontId="19" fillId="0" borderId="46" xfId="5" applyFont="1" applyBorder="1" applyAlignment="1">
      <alignment horizontal="right" vertical="center" wrapText="1"/>
    </xf>
    <xf numFmtId="0" fontId="19" fillId="0" borderId="47" xfId="5" applyFont="1" applyBorder="1" applyAlignment="1">
      <alignment horizontal="right" vertical="center" wrapText="1"/>
    </xf>
    <xf numFmtId="0" fontId="19" fillId="0" borderId="14" xfId="5" applyFont="1" applyBorder="1" applyAlignment="1">
      <alignment horizontal="right" vertical="center" wrapText="1"/>
    </xf>
    <xf numFmtId="0" fontId="19" fillId="0" borderId="15" xfId="5" applyFont="1" applyBorder="1" applyAlignment="1">
      <alignment horizontal="right" vertical="center" wrapText="1"/>
    </xf>
    <xf numFmtId="0" fontId="19" fillId="0" borderId="34" xfId="5" applyFont="1" applyBorder="1" applyAlignment="1">
      <alignment horizontal="right" vertical="center" wrapText="1"/>
    </xf>
    <xf numFmtId="0" fontId="19" fillId="0" borderId="9" xfId="5" applyFont="1" applyBorder="1" applyAlignment="1">
      <alignment horizontal="right" vertical="center" wrapText="1"/>
    </xf>
    <xf numFmtId="0" fontId="20" fillId="0" borderId="12" xfId="5" applyFont="1" applyBorder="1" applyAlignment="1">
      <alignment horizontal="right" vertical="center" wrapText="1"/>
    </xf>
    <xf numFmtId="0" fontId="20" fillId="0" borderId="13" xfId="5" applyFont="1" applyBorder="1" applyAlignment="1">
      <alignment horizontal="right" vertical="center" wrapText="1"/>
    </xf>
    <xf numFmtId="173" fontId="20" fillId="0" borderId="83" xfId="5" applyNumberFormat="1" applyFont="1" applyBorder="1" applyAlignment="1">
      <alignment horizontal="right" vertical="center" wrapText="1"/>
    </xf>
    <xf numFmtId="173" fontId="20" fillId="0" borderId="13" xfId="5" applyNumberFormat="1" applyFont="1" applyBorder="1" applyAlignment="1">
      <alignment horizontal="right" vertical="center" wrapText="1"/>
    </xf>
    <xf numFmtId="181" fontId="20" fillId="0" borderId="14" xfId="5" applyNumberFormat="1" applyFont="1" applyBorder="1" applyAlignment="1">
      <alignment horizontal="right" vertical="center" wrapText="1"/>
    </xf>
    <xf numFmtId="181" fontId="20" fillId="0" borderId="15" xfId="5" applyNumberFormat="1" applyFont="1" applyBorder="1" applyAlignment="1">
      <alignment horizontal="right" vertical="center" wrapText="1"/>
    </xf>
    <xf numFmtId="181" fontId="20" fillId="0" borderId="34" xfId="5" applyNumberFormat="1" applyFont="1" applyBorder="1" applyAlignment="1">
      <alignment horizontal="right" vertical="center" wrapText="1"/>
    </xf>
    <xf numFmtId="181" fontId="20" fillId="0" borderId="9" xfId="5" applyNumberFormat="1" applyFont="1" applyBorder="1" applyAlignment="1">
      <alignment horizontal="right" vertical="center" wrapText="1"/>
    </xf>
    <xf numFmtId="0" fontId="19" fillId="0" borderId="10" xfId="5" applyFont="1" applyBorder="1" applyAlignment="1">
      <alignment horizontal="right" vertical="center" wrapText="1"/>
    </xf>
    <xf numFmtId="0" fontId="19" fillId="0" borderId="11" xfId="5" applyFont="1" applyBorder="1" applyAlignment="1">
      <alignment horizontal="right" vertical="center" wrapText="1"/>
    </xf>
    <xf numFmtId="0" fontId="20" fillId="0" borderId="10" xfId="5" applyFont="1" applyBorder="1" applyAlignment="1">
      <alignment vertical="center" wrapText="1"/>
    </xf>
    <xf numFmtId="0" fontId="20" fillId="0" borderId="35" xfId="5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4" fontId="19" fillId="0" borderId="10" xfId="5" applyNumberFormat="1" applyFont="1" applyBorder="1" applyAlignment="1">
      <alignment horizontal="center" vertical="center" wrapText="1"/>
    </xf>
    <xf numFmtId="4" fontId="19" fillId="0" borderId="11" xfId="5" applyNumberFormat="1" applyFont="1" applyBorder="1" applyAlignment="1">
      <alignment horizontal="center" vertical="center" wrapText="1"/>
    </xf>
    <xf numFmtId="4" fontId="19" fillId="0" borderId="10" xfId="5" applyNumberFormat="1" applyFont="1" applyBorder="1" applyAlignment="1">
      <alignment horizontal="right" vertical="center" wrapText="1"/>
    </xf>
    <xf numFmtId="4" fontId="19" fillId="0" borderId="11" xfId="5" applyNumberFormat="1" applyFont="1" applyBorder="1" applyAlignment="1">
      <alignment horizontal="right" vertical="center" wrapText="1"/>
    </xf>
    <xf numFmtId="204" fontId="20" fillId="0" borderId="10" xfId="5" applyNumberFormat="1" applyFont="1" applyBorder="1" applyAlignment="1">
      <alignment horizontal="right" vertical="center" wrapText="1"/>
    </xf>
    <xf numFmtId="204" fontId="20" fillId="0" borderId="11" xfId="5" applyNumberFormat="1" applyFont="1" applyBorder="1" applyAlignment="1">
      <alignment horizontal="right" vertical="center" wrapText="1"/>
    </xf>
    <xf numFmtId="4" fontId="20" fillId="0" borderId="11" xfId="5" applyNumberFormat="1" applyFont="1" applyBorder="1" applyAlignment="1">
      <alignment horizontal="center" vertical="center" wrapText="1"/>
    </xf>
    <xf numFmtId="0" fontId="38" fillId="0" borderId="11" xfId="1" applyFont="1" applyBorder="1" applyAlignment="1">
      <alignment horizontal="right" vertical="center" wrapText="1"/>
    </xf>
    <xf numFmtId="0" fontId="15" fillId="0" borderId="0" xfId="5" applyFont="1" applyFill="1" applyAlignment="1">
      <alignment horizontal="right" vertical="center" wrapText="1"/>
    </xf>
    <xf numFmtId="0" fontId="14" fillId="0" borderId="0" xfId="5" applyFont="1" applyAlignment="1">
      <alignment horizontal="right" vertical="center" wrapText="1"/>
    </xf>
    <xf numFmtId="0" fontId="16" fillId="0" borderId="0" xfId="5" applyFont="1" applyAlignment="1">
      <alignment horizontal="center" vertical="center" wrapText="1"/>
    </xf>
    <xf numFmtId="0" fontId="17" fillId="0" borderId="6" xfId="5" applyFont="1" applyBorder="1" applyAlignment="1">
      <alignment horizontal="center" vertical="center" wrapText="1"/>
    </xf>
    <xf numFmtId="0" fontId="18" fillId="0" borderId="6" xfId="5" applyFont="1" applyBorder="1" applyAlignment="1">
      <alignment horizontal="right" vertical="center" wrapText="1"/>
    </xf>
    <xf numFmtId="0" fontId="19" fillId="0" borderId="92" xfId="5" applyFont="1" applyBorder="1" applyAlignment="1">
      <alignment horizontal="center" vertical="center" wrapText="1"/>
    </xf>
    <xf numFmtId="0" fontId="19" fillId="0" borderId="93" xfId="5" applyFont="1" applyBorder="1" applyAlignment="1">
      <alignment horizontal="center" vertical="center" wrapText="1"/>
    </xf>
    <xf numFmtId="0" fontId="19" fillId="0" borderId="44" xfId="5" applyFont="1" applyBorder="1" applyAlignment="1">
      <alignment horizontal="center" vertical="center" wrapText="1"/>
    </xf>
    <xf numFmtId="0" fontId="19" fillId="0" borderId="92" xfId="5" applyFont="1" applyBorder="1" applyAlignment="1">
      <alignment horizontal="right" vertical="center" wrapText="1"/>
    </xf>
    <xf numFmtId="0" fontId="19" fillId="0" borderId="44" xfId="5" applyFont="1" applyBorder="1" applyAlignment="1">
      <alignment horizontal="right" vertical="center" wrapText="1"/>
    </xf>
    <xf numFmtId="0" fontId="19" fillId="0" borderId="94" xfId="5" applyFont="1" applyBorder="1" applyAlignment="1">
      <alignment horizontal="center" vertical="center" wrapText="1"/>
    </xf>
    <xf numFmtId="0" fontId="19" fillId="0" borderId="95" xfId="5" applyFont="1" applyBorder="1" applyAlignment="1">
      <alignment horizontal="center" vertical="center" wrapText="1"/>
    </xf>
    <xf numFmtId="0" fontId="18" fillId="0" borderId="6" xfId="5" applyFont="1" applyBorder="1" applyAlignment="1">
      <alignment horizontal="center" vertical="center" wrapText="1"/>
    </xf>
    <xf numFmtId="0" fontId="13" fillId="0" borderId="6" xfId="5" applyFont="1" applyBorder="1" applyAlignment="1">
      <alignment horizontal="right" vertical="center" wrapText="1"/>
    </xf>
    <xf numFmtId="0" fontId="19" fillId="0" borderId="89" xfId="5" applyFont="1" applyBorder="1" applyAlignment="1">
      <alignment vertical="center" wrapText="1"/>
    </xf>
    <xf numFmtId="0" fontId="19" fillId="0" borderId="90" xfId="5" applyFont="1" applyBorder="1" applyAlignment="1">
      <alignment vertical="center" wrapText="1"/>
    </xf>
    <xf numFmtId="0" fontId="19" fillId="0" borderId="87" xfId="5" applyFont="1" applyBorder="1" applyAlignment="1">
      <alignment vertical="center" wrapText="1"/>
    </xf>
    <xf numFmtId="0" fontId="19" fillId="0" borderId="55" xfId="5" applyFont="1" applyBorder="1" applyAlignment="1">
      <alignment vertical="center" wrapText="1"/>
    </xf>
    <xf numFmtId="0" fontId="19" fillId="0" borderId="16" xfId="5" applyFont="1" applyBorder="1" applyAlignment="1">
      <alignment vertical="center" wrapText="1"/>
    </xf>
    <xf numFmtId="0" fontId="19" fillId="0" borderId="9" xfId="5" applyFont="1" applyBorder="1" applyAlignment="1">
      <alignment vertical="center" wrapText="1"/>
    </xf>
    <xf numFmtId="173" fontId="19" fillId="0" borderId="91" xfId="5" applyNumberFormat="1" applyFont="1" applyBorder="1" applyAlignment="1">
      <alignment horizontal="right" vertical="center" wrapText="1"/>
    </xf>
    <xf numFmtId="173" fontId="19" fillId="0" borderId="13" xfId="5" applyNumberFormat="1" applyFont="1" applyBorder="1" applyAlignment="1">
      <alignment horizontal="right" vertical="center" wrapText="1"/>
    </xf>
    <xf numFmtId="181" fontId="19" fillId="0" borderId="86" xfId="5" applyNumberFormat="1" applyFont="1" applyBorder="1" applyAlignment="1">
      <alignment horizontal="right" vertical="center" wrapText="1"/>
    </xf>
    <xf numFmtId="181" fontId="19" fillId="0" borderId="87" xfId="5" applyNumberFormat="1" applyFont="1" applyBorder="1" applyAlignment="1">
      <alignment horizontal="right" vertical="center" wrapText="1"/>
    </xf>
    <xf numFmtId="181" fontId="19" fillId="0" borderId="34" xfId="5" applyNumberFormat="1" applyFont="1" applyBorder="1" applyAlignment="1">
      <alignment horizontal="right" vertical="center" wrapText="1"/>
    </xf>
    <xf numFmtId="181" fontId="19" fillId="0" borderId="9" xfId="5" applyNumberFormat="1" applyFont="1" applyBorder="1" applyAlignment="1">
      <alignment horizontal="right" vertical="center" wrapText="1"/>
    </xf>
    <xf numFmtId="204" fontId="19" fillId="0" borderId="86" xfId="5" applyNumberFormat="1" applyFont="1" applyBorder="1" applyAlignment="1">
      <alignment horizontal="right" vertical="center" wrapText="1"/>
    </xf>
    <xf numFmtId="204" fontId="19" fillId="0" borderId="87" xfId="5" applyNumberFormat="1" applyFont="1" applyBorder="1" applyAlignment="1">
      <alignment horizontal="right" vertical="center" wrapText="1"/>
    </xf>
    <xf numFmtId="204" fontId="19" fillId="0" borderId="34" xfId="5" applyNumberFormat="1" applyFont="1" applyBorder="1" applyAlignment="1">
      <alignment horizontal="right" vertical="center" wrapText="1"/>
    </xf>
    <xf numFmtId="204" fontId="19" fillId="0" borderId="9" xfId="5" applyNumberFormat="1" applyFont="1" applyBorder="1" applyAlignment="1">
      <alignment horizontal="right" vertical="center" wrapText="1"/>
    </xf>
    <xf numFmtId="4" fontId="19" fillId="0" borderId="86" xfId="5" applyNumberFormat="1" applyFont="1" applyBorder="1" applyAlignment="1">
      <alignment horizontal="center" vertical="center" wrapText="1"/>
    </xf>
    <xf numFmtId="4" fontId="19" fillId="0" borderId="87" xfId="5" applyNumberFormat="1" applyFont="1" applyBorder="1" applyAlignment="1">
      <alignment horizontal="center" vertical="center" wrapText="1"/>
    </xf>
    <xf numFmtId="4" fontId="19" fillId="0" borderId="34" xfId="5" applyNumberFormat="1" applyFont="1" applyBorder="1" applyAlignment="1">
      <alignment horizontal="center" vertical="center" wrapText="1"/>
    </xf>
    <xf numFmtId="4" fontId="19" fillId="0" borderId="9" xfId="5" applyNumberFormat="1" applyFont="1" applyBorder="1" applyAlignment="1">
      <alignment horizontal="center" vertical="center" wrapText="1"/>
    </xf>
    <xf numFmtId="4" fontId="19" fillId="0" borderId="88" xfId="5" applyNumberFormat="1" applyFont="1" applyBorder="1" applyAlignment="1">
      <alignment horizontal="right" vertical="center" wrapText="1"/>
    </xf>
    <xf numFmtId="4" fontId="19" fillId="0" borderId="54" xfId="5" applyNumberFormat="1" applyFont="1" applyBorder="1" applyAlignment="1">
      <alignment horizontal="right" vertical="center" wrapText="1"/>
    </xf>
    <xf numFmtId="0" fontId="19" fillId="0" borderId="14" xfId="5" applyFont="1" applyBorder="1" applyAlignment="1">
      <alignment vertical="center" wrapText="1"/>
    </xf>
    <xf numFmtId="0" fontId="19" fillId="0" borderId="17" xfId="5" applyFont="1" applyBorder="1" applyAlignment="1">
      <alignment vertical="center" wrapText="1"/>
    </xf>
    <xf numFmtId="0" fontId="19" fillId="0" borderId="15" xfId="5" applyFont="1" applyBorder="1" applyAlignment="1">
      <alignment vertical="center" wrapText="1"/>
    </xf>
    <xf numFmtId="0" fontId="19" fillId="0" borderId="34" xfId="5" applyFont="1" applyBorder="1" applyAlignment="1">
      <alignment vertical="center" wrapText="1"/>
    </xf>
    <xf numFmtId="173" fontId="19" fillId="0" borderId="12" xfId="5" applyNumberFormat="1" applyFont="1" applyBorder="1" applyAlignment="1">
      <alignment horizontal="right" vertical="center" wrapText="1"/>
    </xf>
    <xf numFmtId="181" fontId="19" fillId="0" borderId="14" xfId="5" applyNumberFormat="1" applyFont="1" applyBorder="1" applyAlignment="1">
      <alignment horizontal="right" vertical="center" wrapText="1"/>
    </xf>
    <xf numFmtId="181" fontId="19" fillId="0" borderId="15" xfId="5" applyNumberFormat="1" applyFont="1" applyBorder="1" applyAlignment="1">
      <alignment horizontal="right" vertical="center" wrapText="1"/>
    </xf>
    <xf numFmtId="4" fontId="19" fillId="0" borderId="14" xfId="5" applyNumberFormat="1" applyFont="1" applyBorder="1" applyAlignment="1">
      <alignment horizontal="center" vertical="center" wrapText="1"/>
    </xf>
    <xf numFmtId="4" fontId="19" fillId="0" borderId="15" xfId="5" applyNumberFormat="1" applyFont="1" applyBorder="1" applyAlignment="1">
      <alignment horizontal="center" vertical="center" wrapText="1"/>
    </xf>
    <xf numFmtId="4" fontId="19" fillId="0" borderId="49" xfId="5" applyNumberFormat="1" applyFont="1" applyBorder="1" applyAlignment="1">
      <alignment horizontal="right" vertical="center" wrapText="1"/>
    </xf>
    <xf numFmtId="0" fontId="20" fillId="0" borderId="11" xfId="5" applyFont="1" applyBorder="1" applyAlignment="1">
      <alignment vertical="center" wrapText="1"/>
    </xf>
    <xf numFmtId="204" fontId="19" fillId="0" borderId="14" xfId="5" applyNumberFormat="1" applyFont="1" applyBorder="1" applyAlignment="1">
      <alignment horizontal="right" vertical="center" wrapText="1"/>
    </xf>
    <xf numFmtId="204" fontId="19" fillId="0" borderId="15" xfId="5" applyNumberFormat="1" applyFont="1" applyBorder="1" applyAlignment="1">
      <alignment horizontal="right" vertical="center" wrapText="1"/>
    </xf>
    <xf numFmtId="0" fontId="20" fillId="0" borderId="14" xfId="5" applyFont="1" applyBorder="1" applyAlignment="1">
      <alignment vertical="center" wrapText="1"/>
    </xf>
    <xf numFmtId="0" fontId="20" fillId="0" borderId="17" xfId="5" applyFont="1" applyBorder="1" applyAlignment="1">
      <alignment vertical="center" wrapText="1"/>
    </xf>
    <xf numFmtId="0" fontId="20" fillId="0" borderId="15" xfId="5" applyFont="1" applyBorder="1" applyAlignment="1">
      <alignment vertical="center" wrapText="1"/>
    </xf>
    <xf numFmtId="0" fontId="19" fillId="0" borderId="10" xfId="5" applyFont="1" applyBorder="1" applyAlignment="1">
      <alignment vertical="center" wrapText="1"/>
    </xf>
    <xf numFmtId="0" fontId="19" fillId="0" borderId="35" xfId="5" applyFont="1" applyBorder="1" applyAlignment="1">
      <alignment vertical="center" wrapText="1"/>
    </xf>
    <xf numFmtId="0" fontId="19" fillId="0" borderId="11" xfId="5" applyFont="1" applyBorder="1" applyAlignment="1">
      <alignment vertical="center" wrapText="1"/>
    </xf>
    <xf numFmtId="181" fontId="19" fillId="0" borderId="10" xfId="5" applyNumberFormat="1" applyFont="1" applyBorder="1" applyAlignment="1">
      <alignment horizontal="right" vertical="center" wrapText="1"/>
    </xf>
    <xf numFmtId="181" fontId="19" fillId="0" borderId="11" xfId="5" applyNumberFormat="1" applyFont="1" applyBorder="1" applyAlignment="1">
      <alignment horizontal="right" vertical="center" wrapText="1"/>
    </xf>
    <xf numFmtId="204" fontId="19" fillId="0" borderId="10" xfId="5" applyNumberFormat="1" applyFont="1" applyBorder="1" applyAlignment="1">
      <alignment horizontal="right" vertical="center" wrapText="1"/>
    </xf>
    <xf numFmtId="204" fontId="19" fillId="0" borderId="11" xfId="5" applyNumberFormat="1" applyFont="1" applyBorder="1" applyAlignment="1">
      <alignment horizontal="right" vertical="center" wrapText="1"/>
    </xf>
    <xf numFmtId="0" fontId="20" fillId="0" borderId="34" xfId="5" applyFont="1" applyBorder="1" applyAlignment="1">
      <alignment vertical="center" wrapText="1"/>
    </xf>
    <xf numFmtId="0" fontId="20" fillId="0" borderId="16" xfId="5" applyFont="1" applyBorder="1" applyAlignment="1">
      <alignment vertical="center" wrapText="1"/>
    </xf>
    <xf numFmtId="0" fontId="20" fillId="0" borderId="9" xfId="5" applyFont="1" applyBorder="1" applyAlignment="1">
      <alignment vertical="center" wrapText="1"/>
    </xf>
    <xf numFmtId="173" fontId="20" fillId="0" borderId="12" xfId="5" applyNumberFormat="1" applyFont="1" applyBorder="1" applyAlignment="1">
      <alignment horizontal="right" vertical="center" wrapText="1"/>
    </xf>
    <xf numFmtId="4" fontId="20" fillId="0" borderId="49" xfId="5" applyNumberFormat="1" applyFont="1" applyBorder="1" applyAlignment="1">
      <alignment horizontal="right"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0" fontId="19" fillId="0" borderId="82" xfId="5" applyFont="1" applyBorder="1" applyAlignment="1">
      <alignment horizontal="justify" vertical="center" wrapText="1"/>
    </xf>
    <xf numFmtId="0" fontId="19" fillId="0" borderId="35" xfId="5" applyFont="1" applyBorder="1" applyAlignment="1">
      <alignment horizontal="justify" vertical="center" wrapText="1"/>
    </xf>
    <xf numFmtId="0" fontId="19" fillId="0" borderId="11" xfId="5" applyFont="1" applyBorder="1" applyAlignment="1">
      <alignment horizontal="justify" vertical="center" wrapText="1"/>
    </xf>
    <xf numFmtId="0" fontId="19" fillId="0" borderId="82" xfId="5" applyFont="1" applyBorder="1" applyAlignment="1">
      <alignment vertical="center" wrapText="1"/>
    </xf>
    <xf numFmtId="0" fontId="19" fillId="0" borderId="10" xfId="5" applyFont="1" applyBorder="1" applyAlignment="1">
      <alignment horizontal="justify" vertical="center" wrapText="1"/>
    </xf>
    <xf numFmtId="0" fontId="20" fillId="0" borderId="10" xfId="5" applyFont="1" applyBorder="1" applyAlignment="1">
      <alignment horizontal="justify" vertical="center" wrapText="1"/>
    </xf>
    <xf numFmtId="0" fontId="20" fillId="0" borderId="35" xfId="5" applyFont="1" applyBorder="1" applyAlignment="1">
      <alignment horizontal="justify" vertical="center" wrapText="1"/>
    </xf>
    <xf numFmtId="0" fontId="20" fillId="0" borderId="11" xfId="5" applyFont="1" applyBorder="1" applyAlignment="1">
      <alignment horizontal="justify" vertical="center" wrapText="1"/>
    </xf>
    <xf numFmtId="0" fontId="19" fillId="0" borderId="85" xfId="5" applyFont="1" applyBorder="1" applyAlignment="1">
      <alignment vertical="center" wrapText="1"/>
    </xf>
    <xf numFmtId="0" fontId="20" fillId="0" borderId="14" xfId="5" applyFont="1" applyBorder="1" applyAlignment="1">
      <alignment horizontal="justify" vertical="center" wrapText="1"/>
    </xf>
    <xf numFmtId="0" fontId="20" fillId="0" borderId="17" xfId="5" applyFont="1" applyBorder="1" applyAlignment="1">
      <alignment horizontal="justify" vertical="center" wrapText="1"/>
    </xf>
    <xf numFmtId="0" fontId="20" fillId="0" borderId="15" xfId="5" applyFont="1" applyBorder="1" applyAlignment="1">
      <alignment horizontal="justify" vertical="center" wrapText="1"/>
    </xf>
    <xf numFmtId="0" fontId="20" fillId="0" borderId="34" xfId="5" applyFont="1" applyBorder="1" applyAlignment="1">
      <alignment horizontal="justify" vertical="center" wrapText="1"/>
    </xf>
    <xf numFmtId="0" fontId="20" fillId="0" borderId="16" xfId="5" applyFont="1" applyBorder="1" applyAlignment="1">
      <alignment horizontal="justify" vertical="center" wrapText="1"/>
    </xf>
    <xf numFmtId="0" fontId="20" fillId="0" borderId="9" xfId="5" applyFont="1" applyBorder="1" applyAlignment="1">
      <alignment horizontal="justify" vertical="center" wrapText="1"/>
    </xf>
    <xf numFmtId="204" fontId="20" fillId="0" borderId="14" xfId="5" applyNumberFormat="1" applyFont="1" applyBorder="1" applyAlignment="1">
      <alignment horizontal="right" vertical="center" wrapText="1"/>
    </xf>
    <xf numFmtId="204" fontId="20" fillId="0" borderId="15" xfId="5" applyNumberFormat="1" applyFont="1" applyBorder="1" applyAlignment="1">
      <alignment horizontal="right" vertical="center" wrapText="1"/>
    </xf>
    <xf numFmtId="204" fontId="20" fillId="0" borderId="34" xfId="5" applyNumberFormat="1" applyFont="1" applyBorder="1" applyAlignment="1">
      <alignment horizontal="right" vertical="center" wrapText="1"/>
    </xf>
    <xf numFmtId="204" fontId="20" fillId="0" borderId="9" xfId="5" applyNumberFormat="1" applyFont="1" applyBorder="1" applyAlignment="1">
      <alignment horizontal="right" vertical="center" wrapText="1"/>
    </xf>
    <xf numFmtId="0" fontId="20" fillId="0" borderId="12" xfId="5" applyFont="1" applyBorder="1" applyAlignment="1">
      <alignment horizontal="justify" vertical="center" wrapText="1"/>
    </xf>
    <xf numFmtId="0" fontId="20" fillId="0" borderId="13" xfId="5" applyFont="1" applyBorder="1" applyAlignment="1">
      <alignment horizontal="justify" vertical="center" wrapText="1"/>
    </xf>
    <xf numFmtId="4" fontId="19" fillId="0" borderId="14" xfId="5" applyNumberFormat="1" applyFont="1" applyBorder="1" applyAlignment="1">
      <alignment horizontal="right" vertical="center" wrapText="1"/>
    </xf>
    <xf numFmtId="4" fontId="19" fillId="0" borderId="15" xfId="5" applyNumberFormat="1" applyFont="1" applyBorder="1" applyAlignment="1">
      <alignment horizontal="right" vertical="center" wrapText="1"/>
    </xf>
    <xf numFmtId="4" fontId="19" fillId="0" borderId="34" xfId="5" applyNumberFormat="1" applyFont="1" applyBorder="1" applyAlignment="1">
      <alignment horizontal="right" vertical="center" wrapText="1"/>
    </xf>
    <xf numFmtId="4" fontId="19" fillId="0" borderId="9" xfId="5" applyNumberFormat="1" applyFont="1" applyBorder="1" applyAlignment="1">
      <alignment horizontal="right" vertical="center" wrapText="1"/>
    </xf>
    <xf numFmtId="0" fontId="20" fillId="0" borderId="7" xfId="5" applyFont="1" applyBorder="1" applyAlignment="1">
      <alignment vertical="center" wrapText="1"/>
    </xf>
    <xf numFmtId="173" fontId="20" fillId="0" borderId="84" xfId="5" applyNumberFormat="1" applyFont="1" applyBorder="1" applyAlignment="1">
      <alignment horizontal="right" vertical="center" wrapText="1"/>
    </xf>
    <xf numFmtId="4" fontId="20" fillId="0" borderId="12" xfId="5" applyNumberFormat="1" applyFont="1" applyBorder="1" applyAlignment="1">
      <alignment horizontal="right" vertical="center" wrapText="1"/>
    </xf>
    <xf numFmtId="4" fontId="20" fillId="0" borderId="84" xfId="5" applyNumberFormat="1" applyFont="1" applyBorder="1" applyAlignment="1">
      <alignment horizontal="right" vertical="center" wrapText="1"/>
    </xf>
    <xf numFmtId="4" fontId="19" fillId="0" borderId="81" xfId="5" applyNumberFormat="1" applyFont="1" applyBorder="1" applyAlignment="1">
      <alignment horizontal="center" vertical="center" wrapText="1"/>
    </xf>
    <xf numFmtId="4" fontId="19" fillId="0" borderId="8" xfId="5" applyNumberFormat="1" applyFont="1" applyBorder="1" applyAlignment="1">
      <alignment horizontal="center" vertical="center" wrapText="1"/>
    </xf>
    <xf numFmtId="4" fontId="19" fillId="0" borderId="55" xfId="5" applyNumberFormat="1" applyFont="1" applyBorder="1" applyAlignment="1">
      <alignment horizontal="center" vertical="center" wrapText="1"/>
    </xf>
    <xf numFmtId="4" fontId="19" fillId="0" borderId="48" xfId="5" applyNumberFormat="1" applyFont="1" applyBorder="1" applyAlignment="1">
      <alignment horizontal="center" vertical="center" wrapText="1"/>
    </xf>
    <xf numFmtId="0" fontId="17" fillId="0" borderId="17" xfId="5" applyFont="1" applyBorder="1" applyAlignment="1">
      <alignment horizontal="right" vertical="center" wrapText="1"/>
    </xf>
    <xf numFmtId="0" fontId="14" fillId="0" borderId="7" xfId="5" applyFont="1" applyBorder="1" applyAlignment="1">
      <alignment horizontal="right" vertical="center" wrapText="1"/>
    </xf>
    <xf numFmtId="0" fontId="19" fillId="0" borderId="0" xfId="5" applyFont="1" applyBorder="1" applyAlignment="1">
      <alignment vertical="center" wrapText="1"/>
    </xf>
    <xf numFmtId="0" fontId="19" fillId="0" borderId="0" xfId="5" applyFont="1" applyBorder="1" applyAlignment="1">
      <alignment horizontal="right" vertical="center" wrapText="1"/>
    </xf>
    <xf numFmtId="0" fontId="19" fillId="0" borderId="16" xfId="5" applyFont="1" applyBorder="1" applyAlignment="1">
      <alignment horizontal="right" vertical="center" wrapText="1"/>
    </xf>
    <xf numFmtId="0" fontId="19" fillId="0" borderId="8" xfId="5" applyFont="1" applyBorder="1" applyAlignment="1">
      <alignment horizontal="right" vertical="center" wrapText="1"/>
    </xf>
    <xf numFmtId="0" fontId="19" fillId="0" borderId="48" xfId="5" applyFont="1" applyBorder="1" applyAlignment="1">
      <alignment horizontal="right" vertical="center" wrapText="1"/>
    </xf>
    <xf numFmtId="4" fontId="19" fillId="0" borderId="50" xfId="5" applyNumberFormat="1" applyFont="1" applyBorder="1" applyAlignment="1">
      <alignment horizontal="right" vertical="center" wrapText="1"/>
    </xf>
    <xf numFmtId="4" fontId="19" fillId="0" borderId="47" xfId="5" applyNumberFormat="1" applyFont="1" applyBorder="1" applyAlignment="1">
      <alignment horizontal="right" vertical="center" wrapText="1"/>
    </xf>
    <xf numFmtId="0" fontId="14" fillId="0" borderId="17" xfId="5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4" fontId="19" fillId="0" borderId="10" xfId="5" applyNumberFormat="1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4" fontId="20" fillId="0" borderId="10" xfId="5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7" fillId="0" borderId="0" xfId="5" applyFont="1" applyFill="1" applyAlignment="1">
      <alignment horizontal="right"/>
    </xf>
    <xf numFmtId="4" fontId="20" fillId="0" borderId="17" xfId="5" applyNumberFormat="1" applyFont="1" applyBorder="1" applyAlignment="1">
      <alignment horizontal="right" vertical="center" wrapText="1"/>
    </xf>
    <xf numFmtId="4" fontId="20" fillId="0" borderId="16" xfId="5" applyNumberFormat="1" applyFont="1" applyBorder="1" applyAlignment="1">
      <alignment horizontal="right" vertical="center" wrapText="1"/>
    </xf>
    <xf numFmtId="0" fontId="21" fillId="0" borderId="0" xfId="1" applyFont="1" applyFill="1" applyAlignment="1">
      <alignment vertical="center" wrapText="1"/>
    </xf>
    <xf numFmtId="0" fontId="23" fillId="0" borderId="0" xfId="1" applyFont="1" applyFill="1" applyAlignment="1">
      <alignment horizontal="center" wrapText="1"/>
    </xf>
    <xf numFmtId="0" fontId="23" fillId="0" borderId="10" xfId="2" applyNumberFormat="1" applyFont="1" applyFill="1" applyBorder="1" applyAlignment="1" applyProtection="1">
      <alignment horizontal="center" vertical="justify"/>
      <protection hidden="1"/>
    </xf>
    <xf numFmtId="0" fontId="23" fillId="0" borderId="35" xfId="2" applyNumberFormat="1" applyFont="1" applyFill="1" applyBorder="1" applyAlignment="1" applyProtection="1">
      <alignment horizontal="center" vertical="justify"/>
      <protection hidden="1"/>
    </xf>
    <xf numFmtId="0" fontId="23" fillId="0" borderId="19" xfId="2" applyNumberFormat="1" applyFont="1" applyFill="1" applyBorder="1" applyAlignment="1" applyProtection="1">
      <alignment horizontal="center" vertical="justify"/>
      <protection hidden="1"/>
    </xf>
    <xf numFmtId="0" fontId="21" fillId="0" borderId="0" xfId="1" applyFont="1" applyFill="1" applyAlignment="1">
      <alignment horizontal="left" vertical="center" wrapText="1"/>
    </xf>
    <xf numFmtId="0" fontId="3" fillId="0" borderId="0" xfId="2" applyFont="1" applyFill="1" applyAlignment="1">
      <alignment horizontal="left"/>
    </xf>
    <xf numFmtId="0" fontId="23" fillId="0" borderId="64" xfId="2" applyFont="1" applyFill="1" applyBorder="1" applyAlignment="1" applyProtection="1">
      <alignment horizontal="justify" vertical="justify" wrapText="1"/>
      <protection hidden="1"/>
    </xf>
    <xf numFmtId="0" fontId="23" fillId="0" borderId="97" xfId="2" applyFont="1" applyFill="1" applyBorder="1" applyAlignment="1" applyProtection="1">
      <alignment horizontal="justify" vertical="justify" wrapText="1"/>
      <protection hidden="1"/>
    </xf>
    <xf numFmtId="0" fontId="23" fillId="0" borderId="27" xfId="2" applyFont="1" applyFill="1" applyBorder="1" applyAlignment="1" applyProtection="1">
      <alignment horizontal="justify" vertical="justify" wrapText="1"/>
      <protection hidden="1"/>
    </xf>
    <xf numFmtId="0" fontId="23" fillId="0" borderId="76" xfId="2" applyFont="1" applyFill="1" applyBorder="1" applyAlignment="1" applyProtection="1">
      <alignment horizontal="justify" vertical="justify" wrapText="1"/>
      <protection hidden="1"/>
    </xf>
    <xf numFmtId="0" fontId="2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29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29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28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3" fillId="3" borderId="1" xfId="2" applyNumberFormat="1" applyFont="1" applyFill="1" applyBorder="1" applyAlignment="1" applyProtection="1">
      <alignment horizontal="justify" vertical="justify" wrapText="1"/>
      <protection hidden="1"/>
    </xf>
    <xf numFmtId="0" fontId="23" fillId="3" borderId="29" xfId="2" applyNumberFormat="1" applyFont="1" applyFill="1" applyBorder="1" applyAlignment="1" applyProtection="1">
      <alignment horizontal="justify" vertical="justify" wrapText="1"/>
      <protection hidden="1"/>
    </xf>
    <xf numFmtId="0" fontId="3" fillId="4" borderId="1" xfId="2" applyNumberFormat="1" applyFont="1" applyFill="1" applyBorder="1" applyAlignment="1" applyProtection="1">
      <alignment horizontal="justify" vertical="justify" wrapText="1"/>
      <protection hidden="1"/>
    </xf>
    <xf numFmtId="0" fontId="3" fillId="4" borderId="29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67" xfId="2" applyNumberFormat="1" applyFont="1" applyFill="1" applyBorder="1" applyAlignment="1" applyProtection="1">
      <alignment horizontal="justify" vertical="justify" wrapText="1"/>
      <protection hidden="1"/>
    </xf>
    <xf numFmtId="0" fontId="8" fillId="0" borderId="0" xfId="2" applyFill="1" applyAlignment="1">
      <alignment horizontal="left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4" xfId="4"/>
    <cellStyle name="Обычный 4 2" xfId="5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esktop/&#1041;&#1102;&#1076;&#1078;&#1077;&#1090;%202018/&#1089;&#1077;&#1089;&#1089;&#1080;&#1103;%2017.10.2018/&#1087;&#1088;&#1080;&#1083;&#1086;&#1078;&#1077;&#1085;&#1080;&#1077;%2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80" zoomScaleNormal="80" workbookViewId="0">
      <selection activeCell="F7" sqref="F7"/>
    </sheetView>
  </sheetViews>
  <sheetFormatPr defaultRowHeight="12.75"/>
  <cols>
    <col min="1" max="1" width="35.28515625" customWidth="1"/>
    <col min="2" max="2" width="52.42578125" customWidth="1"/>
    <col min="3" max="3" width="19" customWidth="1"/>
    <col min="4" max="4" width="0.140625" customWidth="1"/>
    <col min="5" max="5" width="15.85546875" customWidth="1"/>
    <col min="6" max="6" width="16.28515625" customWidth="1"/>
  </cols>
  <sheetData>
    <row r="1" spans="1:6" ht="24" customHeight="1">
      <c r="C1" s="395" t="s">
        <v>266</v>
      </c>
      <c r="D1" s="396"/>
      <c r="E1" s="396"/>
    </row>
    <row r="2" spans="1:6" ht="105.75" customHeight="1">
      <c r="C2" s="396"/>
      <c r="D2" s="396"/>
      <c r="E2" s="396"/>
    </row>
    <row r="3" spans="1:6" ht="18.75">
      <c r="A3" s="392" t="s">
        <v>37</v>
      </c>
      <c r="B3" s="393"/>
      <c r="C3" s="393"/>
      <c r="D3" s="393"/>
    </row>
    <row r="4" spans="1:6" ht="18.75">
      <c r="A4" s="394" t="s">
        <v>213</v>
      </c>
      <c r="B4" s="394"/>
      <c r="C4" s="394"/>
      <c r="D4" s="394"/>
    </row>
    <row r="5" spans="1:6" ht="18.75">
      <c r="A5" s="2"/>
      <c r="E5" t="s">
        <v>0</v>
      </c>
    </row>
    <row r="6" spans="1:6" ht="131.25">
      <c r="A6" s="3" t="s">
        <v>170</v>
      </c>
      <c r="B6" s="3" t="s">
        <v>171</v>
      </c>
      <c r="C6" s="40" t="s">
        <v>172</v>
      </c>
      <c r="D6" s="3" t="s">
        <v>36</v>
      </c>
      <c r="E6" s="36" t="s">
        <v>173</v>
      </c>
      <c r="F6" s="36" t="s">
        <v>212</v>
      </c>
    </row>
    <row r="7" spans="1:6" ht="56.25">
      <c r="A7" s="3" t="s">
        <v>1</v>
      </c>
      <c r="B7" s="4" t="s">
        <v>2</v>
      </c>
      <c r="C7" s="316">
        <f>C8</f>
        <v>197098.5700000003</v>
      </c>
      <c r="D7" s="317">
        <v>0</v>
      </c>
      <c r="E7" s="318">
        <v>0</v>
      </c>
      <c r="F7" s="319">
        <v>0</v>
      </c>
    </row>
    <row r="8" spans="1:6" ht="37.5">
      <c r="A8" s="5" t="s">
        <v>3</v>
      </c>
      <c r="B8" s="6" t="s">
        <v>4</v>
      </c>
      <c r="C8" s="317">
        <f>C12+C16</f>
        <v>197098.5700000003</v>
      </c>
      <c r="D8" s="317" t="e">
        <f>D9+D13</f>
        <v>#REF!</v>
      </c>
      <c r="E8" s="318">
        <v>0</v>
      </c>
      <c r="F8" s="298">
        <v>0</v>
      </c>
    </row>
    <row r="9" spans="1:6" ht="18.75">
      <c r="A9" s="5" t="s">
        <v>5</v>
      </c>
      <c r="B9" s="6" t="s">
        <v>6</v>
      </c>
      <c r="C9" s="313">
        <f>C10</f>
        <v>-6087960</v>
      </c>
      <c r="D9" s="307" t="e">
        <f t="shared" ref="C9:D11" si="0">D10</f>
        <v>#REF!</v>
      </c>
      <c r="E9" s="314">
        <f t="shared" ref="E9:F11" si="1">E10</f>
        <v>-4301300</v>
      </c>
      <c r="F9" s="315">
        <f t="shared" si="1"/>
        <v>-4718200</v>
      </c>
    </row>
    <row r="10" spans="1:6" ht="37.5">
      <c r="A10" s="5" t="s">
        <v>7</v>
      </c>
      <c r="B10" s="6" t="s">
        <v>8</v>
      </c>
      <c r="C10" s="313">
        <f t="shared" si="0"/>
        <v>-6087960</v>
      </c>
      <c r="D10" s="307" t="e">
        <f t="shared" si="0"/>
        <v>#REF!</v>
      </c>
      <c r="E10" s="314">
        <f t="shared" si="1"/>
        <v>-4301300</v>
      </c>
      <c r="F10" s="315">
        <f t="shared" si="1"/>
        <v>-4718200</v>
      </c>
    </row>
    <row r="11" spans="1:6" ht="37.5">
      <c r="A11" s="5" t="s">
        <v>9</v>
      </c>
      <c r="B11" s="6" t="s">
        <v>10</v>
      </c>
      <c r="C11" s="313">
        <f t="shared" si="0"/>
        <v>-6087960</v>
      </c>
      <c r="D11" s="310" t="e">
        <f t="shared" si="0"/>
        <v>#REF!</v>
      </c>
      <c r="E11" s="314">
        <f t="shared" si="1"/>
        <v>-4301300</v>
      </c>
      <c r="F11" s="315">
        <f t="shared" si="1"/>
        <v>-4718200</v>
      </c>
    </row>
    <row r="12" spans="1:6" ht="37.5">
      <c r="A12" s="5" t="s">
        <v>11</v>
      </c>
      <c r="B12" s="6" t="s">
        <v>219</v>
      </c>
      <c r="C12" s="313">
        <f>-'Приложение 2'!C13</f>
        <v>-6087960</v>
      </c>
      <c r="D12" s="307" t="e">
        <f>-#REF!</f>
        <v>#REF!</v>
      </c>
      <c r="E12" s="314">
        <f>-'Приложение 2'!D13</f>
        <v>-4301300</v>
      </c>
      <c r="F12" s="315">
        <f>-'Приложение 2'!E13</f>
        <v>-4718200</v>
      </c>
    </row>
    <row r="13" spans="1:6" ht="18.75">
      <c r="A13" s="5" t="s">
        <v>12</v>
      </c>
      <c r="B13" s="6" t="s">
        <v>13</v>
      </c>
      <c r="C13" s="307">
        <f t="shared" ref="C13:D15" si="2">C14</f>
        <v>6285058.5700000003</v>
      </c>
      <c r="D13" s="307" t="e">
        <f t="shared" si="2"/>
        <v>#REF!</v>
      </c>
      <c r="E13" s="308">
        <f t="shared" ref="E13:F15" si="3">E14</f>
        <v>4301300</v>
      </c>
      <c r="F13" s="309">
        <f t="shared" si="3"/>
        <v>4718200</v>
      </c>
    </row>
    <row r="14" spans="1:6" ht="37.5">
      <c r="A14" s="5" t="s">
        <v>14</v>
      </c>
      <c r="B14" s="6" t="s">
        <v>15</v>
      </c>
      <c r="C14" s="310">
        <f t="shared" si="2"/>
        <v>6285058.5700000003</v>
      </c>
      <c r="D14" s="307" t="e">
        <f t="shared" si="2"/>
        <v>#REF!</v>
      </c>
      <c r="E14" s="308">
        <f t="shared" si="3"/>
        <v>4301300</v>
      </c>
      <c r="F14" s="309">
        <f t="shared" si="3"/>
        <v>4718200</v>
      </c>
    </row>
    <row r="15" spans="1:6" ht="37.5">
      <c r="A15" s="5" t="s">
        <v>16</v>
      </c>
      <c r="B15" s="6" t="s">
        <v>17</v>
      </c>
      <c r="C15" s="307">
        <f t="shared" si="2"/>
        <v>6285058.5700000003</v>
      </c>
      <c r="D15" s="311" t="e">
        <f t="shared" si="2"/>
        <v>#REF!</v>
      </c>
      <c r="E15" s="308">
        <f t="shared" si="3"/>
        <v>4301300</v>
      </c>
      <c r="F15" s="309">
        <f t="shared" si="3"/>
        <v>4718200</v>
      </c>
    </row>
    <row r="16" spans="1:6" ht="37.5">
      <c r="A16" s="5" t="s">
        <v>18</v>
      </c>
      <c r="B16" s="6" t="s">
        <v>220</v>
      </c>
      <c r="C16" s="307">
        <f>'Приложение 3'!D32</f>
        <v>6285058.5700000003</v>
      </c>
      <c r="D16" s="312" t="e">
        <f>'Приложение 3'!E32</f>
        <v>#REF!</v>
      </c>
      <c r="E16" s="309">
        <f>'Приложение 3'!F32</f>
        <v>4301300</v>
      </c>
      <c r="F16" s="309">
        <f>'Приложение 3'!G32</f>
        <v>4718200</v>
      </c>
    </row>
    <row r="17" spans="1:6" ht="37.5">
      <c r="A17" s="146"/>
      <c r="B17" s="147" t="s">
        <v>174</v>
      </c>
      <c r="C17" s="148">
        <v>0</v>
      </c>
      <c r="D17" s="148">
        <v>0</v>
      </c>
      <c r="E17" s="148">
        <v>0</v>
      </c>
      <c r="F17" s="148">
        <v>0</v>
      </c>
    </row>
    <row r="18" spans="1:6" ht="18.75">
      <c r="A18" s="7"/>
      <c r="B18" s="8"/>
      <c r="C18" s="9"/>
      <c r="D18" s="9"/>
    </row>
    <row r="19" spans="1:6" ht="18.75">
      <c r="A19" s="7"/>
      <c r="B19" s="8"/>
      <c r="C19" s="9"/>
      <c r="D19" s="9"/>
    </row>
    <row r="20" spans="1:6" ht="18.75">
      <c r="A20" s="7"/>
      <c r="B20" s="8"/>
      <c r="C20" s="9"/>
      <c r="D20" s="9"/>
    </row>
    <row r="21" spans="1:6">
      <c r="C21" s="10"/>
      <c r="D21" s="10"/>
    </row>
    <row r="22" spans="1:6">
      <c r="C22" s="10"/>
      <c r="D22" s="10"/>
    </row>
    <row r="23" spans="1:6">
      <c r="C23" s="10"/>
      <c r="D23" s="10"/>
    </row>
    <row r="24" spans="1:6">
      <c r="C24" s="10"/>
      <c r="D24" s="10"/>
    </row>
    <row r="25" spans="1:6">
      <c r="C25" s="10"/>
      <c r="D25" s="10"/>
    </row>
    <row r="26" spans="1:6">
      <c r="C26" s="10"/>
      <c r="D26" s="10"/>
    </row>
    <row r="27" spans="1:6">
      <c r="C27" s="10"/>
      <c r="D27" s="10"/>
    </row>
    <row r="28" spans="1:6">
      <c r="C28" s="10"/>
      <c r="D28" s="10"/>
    </row>
    <row r="29" spans="1:6">
      <c r="C29" s="10"/>
      <c r="D29" s="10"/>
    </row>
    <row r="30" spans="1:6">
      <c r="C30" s="10"/>
      <c r="D30" s="10"/>
    </row>
    <row r="31" spans="1:6">
      <c r="C31" s="10"/>
      <c r="D31" s="10"/>
    </row>
    <row r="32" spans="1:6">
      <c r="C32" s="10"/>
      <c r="D32" s="10"/>
    </row>
  </sheetData>
  <mergeCells count="3">
    <mergeCell ref="A3:D3"/>
    <mergeCell ref="A4:D4"/>
    <mergeCell ref="C1:E2"/>
  </mergeCells>
  <phoneticPr fontId="9" type="noConversion"/>
  <pageMargins left="0.78740157480314965" right="0.78740157480314965" top="0.78740157480314965" bottom="0.78740157480314965" header="0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Normal="100" workbookViewId="0">
      <selection activeCell="G8" sqref="G8"/>
    </sheetView>
  </sheetViews>
  <sheetFormatPr defaultRowHeight="12.75"/>
  <cols>
    <col min="1" max="1" width="33.85546875" customWidth="1"/>
    <col min="2" max="2" width="49.140625" customWidth="1"/>
    <col min="3" max="3" width="15.28515625" customWidth="1"/>
    <col min="4" max="4" width="15.5703125" customWidth="1"/>
    <col min="5" max="5" width="18" customWidth="1"/>
  </cols>
  <sheetData>
    <row r="1" spans="1:5">
      <c r="A1" s="38"/>
      <c r="B1" s="38"/>
      <c r="C1" s="38"/>
      <c r="D1" s="152"/>
      <c r="E1" s="385" t="s">
        <v>236</v>
      </c>
    </row>
    <row r="2" spans="1:5">
      <c r="A2" s="38"/>
      <c r="B2" s="38"/>
      <c r="C2" s="38"/>
      <c r="D2" s="152"/>
      <c r="E2" s="385" t="s">
        <v>41</v>
      </c>
    </row>
    <row r="3" spans="1:5">
      <c r="A3" s="38"/>
      <c r="B3" s="38"/>
      <c r="C3" s="38"/>
      <c r="D3" s="152"/>
      <c r="E3" s="385" t="s">
        <v>42</v>
      </c>
    </row>
    <row r="4" spans="1:5">
      <c r="A4" s="38"/>
      <c r="B4" s="38"/>
      <c r="C4" s="38"/>
      <c r="D4" s="152"/>
      <c r="E4" s="385" t="s">
        <v>222</v>
      </c>
    </row>
    <row r="5" spans="1:5">
      <c r="A5" s="38"/>
      <c r="B5" s="38"/>
      <c r="C5" s="38"/>
      <c r="D5" s="152"/>
      <c r="E5" s="385" t="s">
        <v>223</v>
      </c>
    </row>
    <row r="6" spans="1:5">
      <c r="A6" s="38"/>
      <c r="B6" s="38"/>
      <c r="C6" s="38"/>
      <c r="D6" s="152"/>
      <c r="E6" s="385" t="s">
        <v>267</v>
      </c>
    </row>
    <row r="7" spans="1:5">
      <c r="A7" s="38"/>
      <c r="B7" s="38"/>
      <c r="C7" s="38"/>
      <c r="D7" s="152"/>
      <c r="E7" s="152"/>
    </row>
    <row r="8" spans="1:5" ht="37.5" customHeight="1">
      <c r="A8" s="397" t="s">
        <v>203</v>
      </c>
      <c r="B8" s="398"/>
      <c r="C8" s="398"/>
      <c r="D8" s="398"/>
      <c r="E8" s="398"/>
    </row>
    <row r="9" spans="1:5">
      <c r="A9" s="38"/>
      <c r="B9" s="38"/>
      <c r="C9" s="38"/>
      <c r="D9" s="38"/>
      <c r="E9" s="38"/>
    </row>
    <row r="10" spans="1:5" ht="13.5" thickBot="1">
      <c r="A10" s="38"/>
      <c r="B10" s="38"/>
      <c r="C10" s="38"/>
      <c r="D10" s="38"/>
      <c r="E10" s="39" t="s">
        <v>0</v>
      </c>
    </row>
    <row r="11" spans="1:5" ht="48" customHeight="1" thickBot="1">
      <c r="A11" s="149" t="s">
        <v>175</v>
      </c>
      <c r="B11" s="149" t="s">
        <v>176</v>
      </c>
      <c r="C11" s="150">
        <v>2022</v>
      </c>
      <c r="D11" s="150">
        <v>2023</v>
      </c>
      <c r="E11" s="151">
        <v>2024</v>
      </c>
    </row>
    <row r="12" spans="1:5">
      <c r="A12" s="214">
        <v>1</v>
      </c>
      <c r="B12" s="226">
        <v>2</v>
      </c>
      <c r="C12" s="227">
        <v>3</v>
      </c>
      <c r="D12" s="227" t="s">
        <v>44</v>
      </c>
      <c r="E12" s="228">
        <v>5</v>
      </c>
    </row>
    <row r="13" spans="1:5" ht="27.75" customHeight="1">
      <c r="A13" s="215" t="s">
        <v>45</v>
      </c>
      <c r="B13" s="153" t="s">
        <v>177</v>
      </c>
      <c r="C13" s="154">
        <f>C14+C51</f>
        <v>6087960</v>
      </c>
      <c r="D13" s="154">
        <f>D14+D51</f>
        <v>4301300</v>
      </c>
      <c r="E13" s="229">
        <f>E14+E51</f>
        <v>4718200</v>
      </c>
    </row>
    <row r="14" spans="1:5" ht="15.75" customHeight="1">
      <c r="A14" s="216" t="s">
        <v>47</v>
      </c>
      <c r="B14" s="206" t="s">
        <v>46</v>
      </c>
      <c r="C14" s="207">
        <f>C15+C21+C31+C39+C47</f>
        <v>1427000</v>
      </c>
      <c r="D14" s="207">
        <f>D15+D21+D31+D39</f>
        <v>1426000</v>
      </c>
      <c r="E14" s="230">
        <f>E15+E21+E31+E39</f>
        <v>1469000</v>
      </c>
    </row>
    <row r="15" spans="1:5" ht="15" customHeight="1">
      <c r="A15" s="216" t="s">
        <v>49</v>
      </c>
      <c r="B15" s="206" t="s">
        <v>48</v>
      </c>
      <c r="C15" s="208">
        <f>C16</f>
        <v>229000</v>
      </c>
      <c r="D15" s="208">
        <f>D16</f>
        <v>236000</v>
      </c>
      <c r="E15" s="231">
        <f>E16</f>
        <v>244000</v>
      </c>
    </row>
    <row r="16" spans="1:5" ht="12" customHeight="1">
      <c r="A16" s="217" t="s">
        <v>51</v>
      </c>
      <c r="B16" s="155" t="s">
        <v>50</v>
      </c>
      <c r="C16" s="156">
        <f>C17+C19</f>
        <v>229000</v>
      </c>
      <c r="D16" s="156">
        <f>D17+D19</f>
        <v>236000</v>
      </c>
      <c r="E16" s="157">
        <f>E17+E19</f>
        <v>244000</v>
      </c>
    </row>
    <row r="17" spans="1:5" ht="60.75" customHeight="1">
      <c r="A17" s="217" t="s">
        <v>53</v>
      </c>
      <c r="B17" s="155" t="s">
        <v>52</v>
      </c>
      <c r="C17" s="156">
        <v>225000</v>
      </c>
      <c r="D17" s="156">
        <f>D18</f>
        <v>232000</v>
      </c>
      <c r="E17" s="157">
        <f>E18</f>
        <v>240000</v>
      </c>
    </row>
    <row r="18" spans="1:5" ht="72" customHeight="1">
      <c r="A18" s="218">
        <v>1.8210102010011002E+17</v>
      </c>
      <c r="B18" s="155" t="s">
        <v>255</v>
      </c>
      <c r="C18" s="156">
        <v>225000</v>
      </c>
      <c r="D18" s="156">
        <v>232000</v>
      </c>
      <c r="E18" s="157">
        <v>240000</v>
      </c>
    </row>
    <row r="19" spans="1:5" ht="37.5" customHeight="1">
      <c r="A19" s="217" t="s">
        <v>148</v>
      </c>
      <c r="B19" s="155" t="s">
        <v>147</v>
      </c>
      <c r="C19" s="156">
        <v>4000</v>
      </c>
      <c r="D19" s="156">
        <v>4000</v>
      </c>
      <c r="E19" s="157">
        <v>4000</v>
      </c>
    </row>
    <row r="20" spans="1:5" ht="55.5" customHeight="1">
      <c r="A20" s="290">
        <v>1.8210102030011001E+19</v>
      </c>
      <c r="B20" s="155" t="s">
        <v>256</v>
      </c>
      <c r="C20" s="156">
        <v>4000</v>
      </c>
      <c r="D20" s="156">
        <v>4000</v>
      </c>
      <c r="E20" s="157">
        <v>4000</v>
      </c>
    </row>
    <row r="21" spans="1:5" ht="32.25" customHeight="1">
      <c r="A21" s="216" t="s">
        <v>55</v>
      </c>
      <c r="B21" s="206" t="s">
        <v>54</v>
      </c>
      <c r="C21" s="208">
        <f>C22</f>
        <v>586000</v>
      </c>
      <c r="D21" s="208">
        <f>D22</f>
        <v>602000</v>
      </c>
      <c r="E21" s="231">
        <f>E22</f>
        <v>614000</v>
      </c>
    </row>
    <row r="22" spans="1:5" ht="26.25" customHeight="1">
      <c r="A22" s="218" t="s">
        <v>57</v>
      </c>
      <c r="B22" s="155" t="s">
        <v>56</v>
      </c>
      <c r="C22" s="156">
        <f>C23+C25+C28+C29</f>
        <v>586000</v>
      </c>
      <c r="D22" s="156">
        <f>D23+D25+D27+D29</f>
        <v>602000</v>
      </c>
      <c r="E22" s="157">
        <f>E23+E25+E27+E30</f>
        <v>614000</v>
      </c>
    </row>
    <row r="23" spans="1:5" ht="63" customHeight="1">
      <c r="A23" s="218">
        <v>1.001030223001E+17</v>
      </c>
      <c r="B23" s="155" t="s">
        <v>146</v>
      </c>
      <c r="C23" s="156">
        <f>C24</f>
        <v>265000</v>
      </c>
      <c r="D23" s="156">
        <f>D24</f>
        <v>269000</v>
      </c>
      <c r="E23" s="157">
        <f>E24</f>
        <v>270000</v>
      </c>
    </row>
    <row r="24" spans="1:5" ht="86.25" customHeight="1">
      <c r="A24" s="218">
        <v>1.001030223101E+17</v>
      </c>
      <c r="B24" s="155" t="s">
        <v>145</v>
      </c>
      <c r="C24" s="156">
        <v>265000</v>
      </c>
      <c r="D24" s="156">
        <v>269000</v>
      </c>
      <c r="E24" s="157">
        <v>270000</v>
      </c>
    </row>
    <row r="25" spans="1:5" ht="70.5" customHeight="1">
      <c r="A25" s="218">
        <v>1.001030224001E+17</v>
      </c>
      <c r="B25" s="155" t="s">
        <v>144</v>
      </c>
      <c r="C25" s="156">
        <f>C26</f>
        <v>1000</v>
      </c>
      <c r="D25" s="156">
        <f>D26</f>
        <v>2000</v>
      </c>
      <c r="E25" s="157">
        <f>E26</f>
        <v>2000</v>
      </c>
    </row>
    <row r="26" spans="1:5" ht="92.25" customHeight="1">
      <c r="A26" s="218">
        <v>1.001030224101E+17</v>
      </c>
      <c r="B26" s="155" t="s">
        <v>143</v>
      </c>
      <c r="C26" s="156">
        <v>1000</v>
      </c>
      <c r="D26" s="156">
        <v>2000</v>
      </c>
      <c r="E26" s="157">
        <v>2000</v>
      </c>
    </row>
    <row r="27" spans="1:5" ht="72.75" customHeight="1">
      <c r="A27" s="218">
        <v>1.001030225001E+17</v>
      </c>
      <c r="B27" s="155" t="s">
        <v>58</v>
      </c>
      <c r="C27" s="156">
        <f>C28</f>
        <v>353000</v>
      </c>
      <c r="D27" s="156">
        <f>D28</f>
        <v>364000</v>
      </c>
      <c r="E27" s="157">
        <f>E28</f>
        <v>377000</v>
      </c>
    </row>
    <row r="28" spans="1:5" ht="72.75" customHeight="1">
      <c r="A28" s="218">
        <v>1.001030225101E+17</v>
      </c>
      <c r="B28" s="155" t="s">
        <v>142</v>
      </c>
      <c r="C28" s="156">
        <v>353000</v>
      </c>
      <c r="D28" s="156">
        <v>364000</v>
      </c>
      <c r="E28" s="157">
        <v>377000</v>
      </c>
    </row>
    <row r="29" spans="1:5" ht="60.75" customHeight="1">
      <c r="A29" s="218">
        <v>1.001030226001E+17</v>
      </c>
      <c r="B29" s="155" t="s">
        <v>141</v>
      </c>
      <c r="C29" s="156">
        <f>C30</f>
        <v>-33000</v>
      </c>
      <c r="D29" s="156">
        <f>D30</f>
        <v>-33000</v>
      </c>
      <c r="E29" s="157">
        <f>E30</f>
        <v>-35000</v>
      </c>
    </row>
    <row r="30" spans="1:5" ht="87.75" customHeight="1">
      <c r="A30" s="218">
        <v>1.001030226101E+17</v>
      </c>
      <c r="B30" s="155" t="s">
        <v>140</v>
      </c>
      <c r="C30" s="156">
        <v>-33000</v>
      </c>
      <c r="D30" s="156">
        <v>-33000</v>
      </c>
      <c r="E30" s="157">
        <v>-35000</v>
      </c>
    </row>
    <row r="31" spans="1:5" ht="16.5" customHeight="1">
      <c r="A31" s="216" t="s">
        <v>60</v>
      </c>
      <c r="B31" s="206" t="s">
        <v>59</v>
      </c>
      <c r="C31" s="208">
        <f>C34+C36</f>
        <v>25000</v>
      </c>
      <c r="D31" s="208">
        <f>D34+D36</f>
        <v>60000</v>
      </c>
      <c r="E31" s="231">
        <f>E34+E36</f>
        <v>50000</v>
      </c>
    </row>
    <row r="32" spans="1:5" ht="48.75" hidden="1" customHeight="1">
      <c r="A32" s="217" t="s">
        <v>85</v>
      </c>
      <c r="B32" s="155" t="s">
        <v>138</v>
      </c>
      <c r="C32" s="156">
        <f>C33</f>
        <v>0</v>
      </c>
      <c r="D32" s="156">
        <f>D33</f>
        <v>0</v>
      </c>
      <c r="E32" s="157">
        <f>E33</f>
        <v>0</v>
      </c>
    </row>
    <row r="33" spans="1:5" ht="48.75" hidden="1" customHeight="1">
      <c r="A33" s="217" t="s">
        <v>227</v>
      </c>
      <c r="B33" s="155" t="s">
        <v>138</v>
      </c>
      <c r="C33" s="156">
        <f t="shared" ref="C33:E34" si="0">C34</f>
        <v>0</v>
      </c>
      <c r="D33" s="156">
        <f t="shared" si="0"/>
        <v>0</v>
      </c>
      <c r="E33" s="157">
        <f t="shared" si="0"/>
        <v>0</v>
      </c>
    </row>
    <row r="34" spans="1:5" ht="48.75" hidden="1" customHeight="1">
      <c r="A34" s="217" t="s">
        <v>139</v>
      </c>
      <c r="B34" s="155" t="s">
        <v>138</v>
      </c>
      <c r="C34" s="156">
        <f t="shared" si="0"/>
        <v>0</v>
      </c>
      <c r="D34" s="156">
        <f t="shared" si="0"/>
        <v>0</v>
      </c>
      <c r="E34" s="157">
        <f t="shared" si="0"/>
        <v>0</v>
      </c>
    </row>
    <row r="35" spans="1:5" ht="69" hidden="1" customHeight="1">
      <c r="A35" s="218">
        <v>1.8210501021011002E+17</v>
      </c>
      <c r="B35" s="155" t="s">
        <v>237</v>
      </c>
      <c r="C35" s="156">
        <v>0</v>
      </c>
      <c r="D35" s="156">
        <v>0</v>
      </c>
      <c r="E35" s="157">
        <v>0</v>
      </c>
    </row>
    <row r="36" spans="1:5" ht="18" customHeight="1">
      <c r="A36" s="217" t="s">
        <v>62</v>
      </c>
      <c r="B36" s="155" t="s">
        <v>61</v>
      </c>
      <c r="C36" s="156">
        <f t="shared" ref="C36:E37" si="1">C37</f>
        <v>25000</v>
      </c>
      <c r="D36" s="156">
        <f t="shared" si="1"/>
        <v>60000</v>
      </c>
      <c r="E36" s="157">
        <f t="shared" si="1"/>
        <v>50000</v>
      </c>
    </row>
    <row r="37" spans="1:5" ht="18.75" customHeight="1">
      <c r="A37" s="217" t="s">
        <v>63</v>
      </c>
      <c r="B37" s="155" t="s">
        <v>61</v>
      </c>
      <c r="C37" s="156">
        <f t="shared" si="1"/>
        <v>25000</v>
      </c>
      <c r="D37" s="156">
        <f t="shared" si="1"/>
        <v>60000</v>
      </c>
      <c r="E37" s="157">
        <f t="shared" si="1"/>
        <v>50000</v>
      </c>
    </row>
    <row r="38" spans="1:5" ht="37.5" customHeight="1">
      <c r="A38" s="218">
        <v>1.8210503010011002E+17</v>
      </c>
      <c r="B38" s="155" t="s">
        <v>218</v>
      </c>
      <c r="C38" s="156">
        <v>25000</v>
      </c>
      <c r="D38" s="156">
        <v>60000</v>
      </c>
      <c r="E38" s="157">
        <v>50000</v>
      </c>
    </row>
    <row r="39" spans="1:5" ht="14.25" customHeight="1">
      <c r="A39" s="216" t="s">
        <v>65</v>
      </c>
      <c r="B39" s="206" t="s">
        <v>64</v>
      </c>
      <c r="C39" s="208">
        <f>C40+C43</f>
        <v>497000</v>
      </c>
      <c r="D39" s="208">
        <f>D40+D43</f>
        <v>528000</v>
      </c>
      <c r="E39" s="231">
        <f>E40+E43</f>
        <v>561000</v>
      </c>
    </row>
    <row r="40" spans="1:5" ht="18" customHeight="1">
      <c r="A40" s="217" t="s">
        <v>67</v>
      </c>
      <c r="B40" s="155" t="s">
        <v>66</v>
      </c>
      <c r="C40" s="156">
        <f t="shared" ref="C40:E41" si="2">C41</f>
        <v>21000</v>
      </c>
      <c r="D40" s="156">
        <f t="shared" si="2"/>
        <v>21000</v>
      </c>
      <c r="E40" s="157">
        <f t="shared" si="2"/>
        <v>21000</v>
      </c>
    </row>
    <row r="41" spans="1:5" ht="48.75" customHeight="1">
      <c r="A41" s="217" t="s">
        <v>69</v>
      </c>
      <c r="B41" s="155" t="s">
        <v>68</v>
      </c>
      <c r="C41" s="156">
        <f t="shared" si="2"/>
        <v>21000</v>
      </c>
      <c r="D41" s="156">
        <f t="shared" si="2"/>
        <v>21000</v>
      </c>
      <c r="E41" s="157">
        <f t="shared" si="2"/>
        <v>21000</v>
      </c>
    </row>
    <row r="42" spans="1:5" ht="57.75" customHeight="1">
      <c r="A42" s="219">
        <v>1.8210601030100998E+17</v>
      </c>
      <c r="B42" s="155" t="s">
        <v>238</v>
      </c>
      <c r="C42" s="156">
        <v>21000</v>
      </c>
      <c r="D42" s="156">
        <v>21000</v>
      </c>
      <c r="E42" s="157">
        <v>21000</v>
      </c>
    </row>
    <row r="43" spans="1:5" ht="13.5" customHeight="1">
      <c r="A43" s="217" t="s">
        <v>71</v>
      </c>
      <c r="B43" s="155" t="s">
        <v>70</v>
      </c>
      <c r="C43" s="156">
        <f t="shared" ref="C43:E44" si="3">C44</f>
        <v>476000</v>
      </c>
      <c r="D43" s="156">
        <f t="shared" si="3"/>
        <v>507000</v>
      </c>
      <c r="E43" s="157">
        <f t="shared" si="3"/>
        <v>540000</v>
      </c>
    </row>
    <row r="44" spans="1:5" ht="13.5" customHeight="1">
      <c r="A44" s="217" t="s">
        <v>73</v>
      </c>
      <c r="B44" s="155" t="s">
        <v>72</v>
      </c>
      <c r="C44" s="156">
        <f t="shared" si="3"/>
        <v>476000</v>
      </c>
      <c r="D44" s="156">
        <f t="shared" si="3"/>
        <v>507000</v>
      </c>
      <c r="E44" s="157">
        <f t="shared" si="3"/>
        <v>540000</v>
      </c>
    </row>
    <row r="45" spans="1:5" ht="45" customHeight="1">
      <c r="A45" s="217" t="s">
        <v>75</v>
      </c>
      <c r="B45" s="155" t="s">
        <v>74</v>
      </c>
      <c r="C45" s="156">
        <f>C46</f>
        <v>476000</v>
      </c>
      <c r="D45" s="156">
        <f>D46</f>
        <v>507000</v>
      </c>
      <c r="E45" s="157">
        <f>E46</f>
        <v>540000</v>
      </c>
    </row>
    <row r="46" spans="1:5" ht="71.25" customHeight="1">
      <c r="A46" s="220">
        <v>1.8210606043100998E+17</v>
      </c>
      <c r="B46" s="155" t="s">
        <v>76</v>
      </c>
      <c r="C46" s="156">
        <v>476000</v>
      </c>
      <c r="D46" s="156">
        <v>507000</v>
      </c>
      <c r="E46" s="157">
        <v>540000</v>
      </c>
    </row>
    <row r="47" spans="1:5" ht="26.25" customHeight="1">
      <c r="A47" s="221">
        <v>0</v>
      </c>
      <c r="B47" s="206" t="s">
        <v>167</v>
      </c>
      <c r="C47" s="208">
        <f t="shared" ref="C47:E49" si="4">C48</f>
        <v>90000</v>
      </c>
      <c r="D47" s="208">
        <f t="shared" si="4"/>
        <v>0</v>
      </c>
      <c r="E47" s="231">
        <f t="shared" si="4"/>
        <v>0</v>
      </c>
    </row>
    <row r="48" spans="1:5" ht="27.75" customHeight="1">
      <c r="A48" s="222">
        <v>0</v>
      </c>
      <c r="B48" s="155" t="s">
        <v>166</v>
      </c>
      <c r="C48" s="156">
        <f t="shared" si="4"/>
        <v>90000</v>
      </c>
      <c r="D48" s="156">
        <f t="shared" si="4"/>
        <v>0</v>
      </c>
      <c r="E48" s="157">
        <f t="shared" si="4"/>
        <v>0</v>
      </c>
    </row>
    <row r="49" spans="1:5" ht="36" customHeight="1">
      <c r="A49" s="320">
        <v>1.24117150301E+17</v>
      </c>
      <c r="B49" s="155" t="s">
        <v>164</v>
      </c>
      <c r="C49" s="156">
        <f t="shared" si="4"/>
        <v>90000</v>
      </c>
      <c r="D49" s="156">
        <f t="shared" si="4"/>
        <v>0</v>
      </c>
      <c r="E49" s="157">
        <f t="shared" si="4"/>
        <v>0</v>
      </c>
    </row>
    <row r="50" spans="1:5" ht="43.5" customHeight="1">
      <c r="A50" s="321">
        <v>0</v>
      </c>
      <c r="B50" s="155" t="s">
        <v>165</v>
      </c>
      <c r="C50" s="156">
        <v>90000</v>
      </c>
      <c r="D50" s="156">
        <v>0</v>
      </c>
      <c r="E50" s="157">
        <v>0</v>
      </c>
    </row>
    <row r="51" spans="1:5" ht="17.25" customHeight="1">
      <c r="A51" s="216" t="s">
        <v>78</v>
      </c>
      <c r="B51" s="206" t="s">
        <v>77</v>
      </c>
      <c r="C51" s="207">
        <f>C52</f>
        <v>4660960</v>
      </c>
      <c r="D51" s="207">
        <f>D52</f>
        <v>2875300</v>
      </c>
      <c r="E51" s="230">
        <f>E52</f>
        <v>3249200</v>
      </c>
    </row>
    <row r="52" spans="1:5" ht="33.75" customHeight="1">
      <c r="A52" s="217" t="s">
        <v>80</v>
      </c>
      <c r="B52" s="155" t="s">
        <v>79</v>
      </c>
      <c r="C52" s="156">
        <f>C53+C62+C64+C58</f>
        <v>4660960</v>
      </c>
      <c r="D52" s="156">
        <f>D53+D62</f>
        <v>2875300</v>
      </c>
      <c r="E52" s="157">
        <f>E53+E62+E58</f>
        <v>3249200</v>
      </c>
    </row>
    <row r="53" spans="1:5" ht="23.25" customHeight="1">
      <c r="A53" s="217" t="s">
        <v>137</v>
      </c>
      <c r="B53" s="155" t="s">
        <v>81</v>
      </c>
      <c r="C53" s="158">
        <f>C54+C56</f>
        <v>2869000</v>
      </c>
      <c r="D53" s="156">
        <f>D55+D57</f>
        <v>2767000</v>
      </c>
      <c r="E53" s="157">
        <f>E54+E56</f>
        <v>2785000</v>
      </c>
    </row>
    <row r="54" spans="1:5" ht="22.5" customHeight="1">
      <c r="A54" s="217" t="s">
        <v>193</v>
      </c>
      <c r="B54" s="155" t="s">
        <v>82</v>
      </c>
      <c r="C54" s="158">
        <f t="shared" ref="C54:E56" si="5">C55</f>
        <v>2783000</v>
      </c>
      <c r="D54" s="156">
        <f t="shared" si="5"/>
        <v>2729000</v>
      </c>
      <c r="E54" s="157">
        <f t="shared" si="5"/>
        <v>2747000</v>
      </c>
    </row>
    <row r="55" spans="1:5" ht="34.5" customHeight="1">
      <c r="A55" s="223">
        <v>1.24202150011E+17</v>
      </c>
      <c r="B55" s="155" t="s">
        <v>257</v>
      </c>
      <c r="C55" s="158">
        <v>2783000</v>
      </c>
      <c r="D55" s="156">
        <v>2729000</v>
      </c>
      <c r="E55" s="157">
        <v>2747000</v>
      </c>
    </row>
    <row r="56" spans="1:5" ht="33.75" customHeight="1">
      <c r="A56" s="217" t="s">
        <v>160</v>
      </c>
      <c r="B56" s="155" t="s">
        <v>239</v>
      </c>
      <c r="C56" s="158">
        <f t="shared" si="5"/>
        <v>86000</v>
      </c>
      <c r="D56" s="156">
        <f t="shared" si="5"/>
        <v>38000</v>
      </c>
      <c r="E56" s="157">
        <f t="shared" si="5"/>
        <v>38000</v>
      </c>
    </row>
    <row r="57" spans="1:5" ht="25.5" customHeight="1">
      <c r="A57" s="223">
        <v>1.24202160011E+17</v>
      </c>
      <c r="B57" s="155" t="s">
        <v>161</v>
      </c>
      <c r="C57" s="158">
        <v>86000</v>
      </c>
      <c r="D57" s="156">
        <v>38000</v>
      </c>
      <c r="E57" s="157">
        <v>38000</v>
      </c>
    </row>
    <row r="58" spans="1:5" ht="30.75" customHeight="1">
      <c r="A58" s="217" t="s">
        <v>228</v>
      </c>
      <c r="B58" s="155" t="s">
        <v>196</v>
      </c>
      <c r="C58" s="156">
        <f t="shared" ref="C58:E59" si="6">C59</f>
        <v>1000000</v>
      </c>
      <c r="D58" s="156">
        <f t="shared" si="6"/>
        <v>0</v>
      </c>
      <c r="E58" s="157">
        <f t="shared" si="6"/>
        <v>352100</v>
      </c>
    </row>
    <row r="59" spans="1:5" ht="30.75" customHeight="1">
      <c r="A59" s="217" t="s">
        <v>229</v>
      </c>
      <c r="B59" s="155" t="s">
        <v>163</v>
      </c>
      <c r="C59" s="156">
        <f t="shared" si="6"/>
        <v>1000000</v>
      </c>
      <c r="D59" s="156">
        <f t="shared" si="6"/>
        <v>0</v>
      </c>
      <c r="E59" s="157">
        <f t="shared" si="6"/>
        <v>352100</v>
      </c>
    </row>
    <row r="60" spans="1:5" ht="30.75" customHeight="1">
      <c r="A60" s="223">
        <v>1.24202299991E+17</v>
      </c>
      <c r="B60" s="155" t="s">
        <v>162</v>
      </c>
      <c r="C60" s="156">
        <v>1000000</v>
      </c>
      <c r="D60" s="156">
        <v>0</v>
      </c>
      <c r="E60" s="157">
        <v>352100</v>
      </c>
    </row>
    <row r="61" spans="1:5" ht="18.75" customHeight="1">
      <c r="A61" s="217" t="s">
        <v>230</v>
      </c>
      <c r="B61" s="349" t="s">
        <v>83</v>
      </c>
      <c r="C61" s="156">
        <f>C63</f>
        <v>104800</v>
      </c>
      <c r="D61" s="156">
        <f>D63</f>
        <v>108300</v>
      </c>
      <c r="E61" s="157">
        <f>E63</f>
        <v>112100</v>
      </c>
    </row>
    <row r="62" spans="1:5" ht="39" customHeight="1">
      <c r="A62" s="217" t="s">
        <v>240</v>
      </c>
      <c r="B62" s="155" t="s">
        <v>241</v>
      </c>
      <c r="C62" s="156">
        <f>C63</f>
        <v>104800</v>
      </c>
      <c r="D62" s="156">
        <f>D63</f>
        <v>108300</v>
      </c>
      <c r="E62" s="157">
        <f>E63</f>
        <v>112100</v>
      </c>
    </row>
    <row r="63" spans="1:5" ht="48.75" customHeight="1">
      <c r="A63" s="224">
        <v>1.24202351181E+17</v>
      </c>
      <c r="B63" s="209" t="s">
        <v>247</v>
      </c>
      <c r="C63" s="210">
        <v>104800</v>
      </c>
      <c r="D63" s="210">
        <v>108300</v>
      </c>
      <c r="E63" s="211">
        <v>112100</v>
      </c>
    </row>
    <row r="64" spans="1:5">
      <c r="A64" s="224" t="s">
        <v>204</v>
      </c>
      <c r="B64" s="212" t="s">
        <v>84</v>
      </c>
      <c r="C64" s="213">
        <f>C65</f>
        <v>687160</v>
      </c>
      <c r="D64" s="213">
        <v>0</v>
      </c>
      <c r="E64" s="213">
        <v>0</v>
      </c>
    </row>
    <row r="65" spans="1:5">
      <c r="A65" s="224" t="s">
        <v>205</v>
      </c>
      <c r="B65" s="212" t="s">
        <v>206</v>
      </c>
      <c r="C65" s="233">
        <f>C66</f>
        <v>687160</v>
      </c>
      <c r="D65" s="213">
        <v>0</v>
      </c>
      <c r="E65" s="213">
        <v>0</v>
      </c>
    </row>
    <row r="66" spans="1:5" ht="23.25" thickBot="1">
      <c r="A66" s="225">
        <v>1.24202499991E+17</v>
      </c>
      <c r="B66" s="232" t="s">
        <v>207</v>
      </c>
      <c r="C66" s="234">
        <v>687160</v>
      </c>
      <c r="D66" s="234">
        <v>0</v>
      </c>
      <c r="E66" s="234">
        <v>0</v>
      </c>
    </row>
  </sheetData>
  <mergeCells count="1">
    <mergeCell ref="A8:E8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workbookViewId="0">
      <selection activeCell="I22" sqref="I22"/>
    </sheetView>
  </sheetViews>
  <sheetFormatPr defaultRowHeight="12.75"/>
  <cols>
    <col min="1" max="1" width="72.140625" customWidth="1"/>
    <col min="2" max="3" width="11.140625" customWidth="1"/>
    <col min="4" max="4" width="19" customWidth="1"/>
    <col min="5" max="5" width="16" hidden="1" customWidth="1"/>
    <col min="6" max="6" width="18.5703125" customWidth="1"/>
    <col min="7" max="7" width="18.42578125" customWidth="1"/>
  </cols>
  <sheetData>
    <row r="1" spans="1:7" ht="18.75">
      <c r="A1" s="1" t="s">
        <v>19</v>
      </c>
      <c r="D1" s="386" t="s">
        <v>242</v>
      </c>
      <c r="E1" s="386"/>
      <c r="F1" s="387"/>
      <c r="G1" s="387"/>
    </row>
    <row r="2" spans="1:7" ht="18.75">
      <c r="A2" s="1" t="s">
        <v>20</v>
      </c>
      <c r="D2" s="386" t="s">
        <v>224</v>
      </c>
      <c r="E2" s="386"/>
      <c r="F2" s="387"/>
      <c r="G2" s="387"/>
    </row>
    <row r="3" spans="1:7" ht="18.75">
      <c r="A3" s="1"/>
      <c r="D3" s="386" t="s">
        <v>39</v>
      </c>
      <c r="E3" s="386"/>
      <c r="F3" s="387"/>
      <c r="G3" s="387"/>
    </row>
    <row r="4" spans="1:7" ht="18.75">
      <c r="A4" s="1"/>
      <c r="D4" s="386" t="s">
        <v>225</v>
      </c>
      <c r="E4" s="386"/>
      <c r="F4" s="387"/>
      <c r="G4" s="387"/>
    </row>
    <row r="5" spans="1:7" ht="18.75">
      <c r="A5" s="1"/>
      <c r="D5" s="386" t="s">
        <v>223</v>
      </c>
      <c r="E5" s="386"/>
      <c r="F5" s="387"/>
      <c r="G5" s="387"/>
    </row>
    <row r="6" spans="1:7" ht="18.75">
      <c r="A6" s="1"/>
      <c r="D6" s="386" t="s">
        <v>268</v>
      </c>
      <c r="E6" s="387"/>
      <c r="F6" s="387"/>
      <c r="G6" s="387"/>
    </row>
    <row r="7" spans="1:7" ht="43.5" customHeight="1">
      <c r="A7" s="399" t="s">
        <v>214</v>
      </c>
      <c r="B7" s="400"/>
      <c r="C7" s="400"/>
      <c r="D7" s="400"/>
      <c r="E7" s="400"/>
      <c r="F7" s="400"/>
      <c r="G7" s="400"/>
    </row>
    <row r="8" spans="1:7" ht="20.25" customHeight="1">
      <c r="A8" s="356"/>
      <c r="B8" s="356"/>
      <c r="C8" s="356"/>
      <c r="D8" s="356"/>
      <c r="E8" s="356"/>
      <c r="F8" s="357"/>
      <c r="G8" s="357"/>
    </row>
    <row r="9" spans="1:7" ht="20.25" customHeight="1">
      <c r="A9" s="356"/>
      <c r="B9" s="356"/>
      <c r="C9" s="356"/>
      <c r="D9" s="356"/>
      <c r="E9" s="356"/>
      <c r="F9" s="357"/>
      <c r="G9" s="360" t="s">
        <v>0</v>
      </c>
    </row>
    <row r="10" spans="1:7" ht="18.75">
      <c r="A10" s="358" t="s">
        <v>178</v>
      </c>
      <c r="B10" s="359" t="s">
        <v>88</v>
      </c>
      <c r="C10" s="359" t="s">
        <v>89</v>
      </c>
      <c r="D10" s="3">
        <v>2022</v>
      </c>
      <c r="E10" s="3" t="s">
        <v>38</v>
      </c>
      <c r="F10" s="36">
        <v>2023</v>
      </c>
      <c r="G10" s="37">
        <v>2024</v>
      </c>
    </row>
    <row r="11" spans="1:7" ht="18.75">
      <c r="A11" s="12" t="s">
        <v>21</v>
      </c>
      <c r="B11" s="11" t="s">
        <v>179</v>
      </c>
      <c r="C11" s="11" t="s">
        <v>180</v>
      </c>
      <c r="D11" s="306">
        <f>D12+D13+D14+D19+D18</f>
        <v>2553664.2800000003</v>
      </c>
      <c r="E11" s="306" t="e">
        <f>E12+#REF!+E13+E14+#REF!</f>
        <v>#REF!</v>
      </c>
      <c r="F11" s="292">
        <f>F12+F13+F14+F19+F18</f>
        <v>1795874</v>
      </c>
      <c r="G11" s="292">
        <f>G12+G13+G19+G14+G18</f>
        <v>1833974</v>
      </c>
    </row>
    <row r="12" spans="1:7" ht="37.5">
      <c r="A12" s="15" t="s">
        <v>22</v>
      </c>
      <c r="B12" s="14" t="s">
        <v>179</v>
      </c>
      <c r="C12" s="14" t="s">
        <v>181</v>
      </c>
      <c r="D12" s="291">
        <f>'Приложение 5'!Q13</f>
        <v>773295.67</v>
      </c>
      <c r="E12" s="16"/>
      <c r="F12" s="298">
        <f>'Приложение 5'!R13</f>
        <v>667000</v>
      </c>
      <c r="G12" s="299">
        <f>'Приложение 5'!S13</f>
        <v>667000</v>
      </c>
    </row>
    <row r="13" spans="1:7" ht="75">
      <c r="A13" s="15" t="s">
        <v>23</v>
      </c>
      <c r="B13" s="14" t="s">
        <v>179</v>
      </c>
      <c r="C13" s="14" t="s">
        <v>182</v>
      </c>
      <c r="D13" s="291">
        <f>'Приложение 5'!Q24</f>
        <v>1757116.1100000003</v>
      </c>
      <c r="E13" s="16"/>
      <c r="F13" s="298">
        <f>'Приложение 5'!R24</f>
        <v>1105905</v>
      </c>
      <c r="G13" s="299">
        <f>'Приложение 5'!S24</f>
        <v>1144005</v>
      </c>
    </row>
    <row r="14" spans="1:7" ht="56.25">
      <c r="A14" s="15" t="s">
        <v>231</v>
      </c>
      <c r="B14" s="14" t="s">
        <v>179</v>
      </c>
      <c r="C14" s="14" t="s">
        <v>183</v>
      </c>
      <c r="D14" s="291">
        <f>'Приложение 5'!Q49</f>
        <v>17300</v>
      </c>
      <c r="E14" s="31"/>
      <c r="F14" s="298">
        <f>'Приложение 5'!R49</f>
        <v>17300</v>
      </c>
      <c r="G14" s="298">
        <f>'Приложение 5'!S49</f>
        <v>17300</v>
      </c>
    </row>
    <row r="15" spans="1:7" ht="18.75" hidden="1" customHeight="1">
      <c r="A15" s="17" t="s">
        <v>24</v>
      </c>
      <c r="B15" s="14" t="s">
        <v>34</v>
      </c>
      <c r="C15" s="14" t="s">
        <v>34</v>
      </c>
      <c r="D15" s="291"/>
      <c r="E15" s="16"/>
      <c r="F15" s="300"/>
      <c r="G15" s="301"/>
    </row>
    <row r="16" spans="1:7" ht="18.75" hidden="1" customHeight="1">
      <c r="A16" s="12" t="s">
        <v>26</v>
      </c>
      <c r="B16" s="11" t="s">
        <v>25</v>
      </c>
      <c r="C16" s="11" t="s">
        <v>25</v>
      </c>
      <c r="D16" s="292"/>
      <c r="E16" s="13"/>
      <c r="F16" s="300"/>
      <c r="G16" s="301"/>
    </row>
    <row r="17" spans="1:7" ht="18.75" hidden="1" customHeight="1">
      <c r="A17" s="17" t="s">
        <v>28</v>
      </c>
      <c r="B17" s="14" t="s">
        <v>27</v>
      </c>
      <c r="C17" s="14" t="s">
        <v>27</v>
      </c>
      <c r="D17" s="291"/>
      <c r="E17" s="32"/>
      <c r="F17" s="300"/>
      <c r="G17" s="301"/>
    </row>
    <row r="18" spans="1:7" ht="18.75">
      <c r="A18" s="17" t="str">
        <f>'Приложение 5'!J50</f>
        <v>Резервные фонды</v>
      </c>
      <c r="B18" s="14" t="s">
        <v>179</v>
      </c>
      <c r="C18" s="14" t="s">
        <v>253</v>
      </c>
      <c r="D18" s="291">
        <f>'Приложение 5'!Q54</f>
        <v>5000</v>
      </c>
      <c r="E18" s="355"/>
      <c r="F18" s="300">
        <f>'Приложение 5'!R54</f>
        <v>5000</v>
      </c>
      <c r="G18" s="301">
        <f>'Приложение 5'!S54</f>
        <v>5000</v>
      </c>
    </row>
    <row r="19" spans="1:7" ht="18.75">
      <c r="A19" s="15" t="s">
        <v>24</v>
      </c>
      <c r="B19" s="14" t="s">
        <v>179</v>
      </c>
      <c r="C19" s="14" t="s">
        <v>184</v>
      </c>
      <c r="D19" s="291">
        <f>'Приложение 5'!Q60</f>
        <v>952.5</v>
      </c>
      <c r="E19" s="31"/>
      <c r="F19" s="298">
        <f>'Приложение 5'!R60</f>
        <v>669</v>
      </c>
      <c r="G19" s="298">
        <f>'Приложение 5'!S56</f>
        <v>669</v>
      </c>
    </row>
    <row r="20" spans="1:7" s="29" customFormat="1" ht="18.75">
      <c r="A20" s="21" t="s">
        <v>26</v>
      </c>
      <c r="B20" s="28" t="s">
        <v>181</v>
      </c>
      <c r="C20" s="28" t="s">
        <v>180</v>
      </c>
      <c r="D20" s="292">
        <f>D21</f>
        <v>104800</v>
      </c>
      <c r="E20" s="30">
        <f>E21</f>
        <v>0</v>
      </c>
      <c r="F20" s="302">
        <f>F21</f>
        <v>108300</v>
      </c>
      <c r="G20" s="303">
        <f>G21</f>
        <v>112100</v>
      </c>
    </row>
    <row r="21" spans="1:7" s="26" customFormat="1" ht="18.75">
      <c r="A21" s="27" t="s">
        <v>28</v>
      </c>
      <c r="B21" s="14" t="s">
        <v>181</v>
      </c>
      <c r="C21" s="14" t="s">
        <v>185</v>
      </c>
      <c r="D21" s="291">
        <f>'Приложение 5'!Q61</f>
        <v>104800</v>
      </c>
      <c r="E21" s="16"/>
      <c r="F21" s="298">
        <f>'Приложение 5'!R61</f>
        <v>108300</v>
      </c>
      <c r="G21" s="299">
        <f>'Приложение 5'!S62</f>
        <v>112100</v>
      </c>
    </row>
    <row r="22" spans="1:7" ht="37.5">
      <c r="A22" s="18" t="s">
        <v>29</v>
      </c>
      <c r="B22" s="11" t="s">
        <v>185</v>
      </c>
      <c r="C22" s="11" t="s">
        <v>180</v>
      </c>
      <c r="D22" s="293">
        <f>D23+D24</f>
        <v>107179.78</v>
      </c>
      <c r="E22" s="19" t="e">
        <f>#REF!+E23</f>
        <v>#REF!</v>
      </c>
      <c r="F22" s="302">
        <f>F23+F24</f>
        <v>112000</v>
      </c>
      <c r="G22" s="303">
        <f>G23+G24</f>
        <v>112000</v>
      </c>
    </row>
    <row r="23" spans="1:7" ht="56.25">
      <c r="A23" s="17" t="s">
        <v>221</v>
      </c>
      <c r="B23" s="14" t="s">
        <v>185</v>
      </c>
      <c r="C23" s="14" t="s">
        <v>186</v>
      </c>
      <c r="D23" s="294">
        <f>'Приложение 5'!Q77</f>
        <v>105179.78</v>
      </c>
      <c r="E23" s="20"/>
      <c r="F23" s="298">
        <f>'Приложение 5'!R77</f>
        <v>110000</v>
      </c>
      <c r="G23" s="299">
        <f>'Приложение 5'!S77</f>
        <v>110000</v>
      </c>
    </row>
    <row r="24" spans="1:7" ht="37.5">
      <c r="A24" s="17" t="s">
        <v>155</v>
      </c>
      <c r="B24" s="14" t="s">
        <v>185</v>
      </c>
      <c r="C24" s="14" t="s">
        <v>187</v>
      </c>
      <c r="D24" s="294">
        <f>'Приложение 5'!Q82</f>
        <v>2000</v>
      </c>
      <c r="E24" s="20"/>
      <c r="F24" s="298">
        <f>'Приложение 5'!R82</f>
        <v>2000</v>
      </c>
      <c r="G24" s="299">
        <f>'Приложение 5'!S82</f>
        <v>2000</v>
      </c>
    </row>
    <row r="25" spans="1:7" ht="18.75">
      <c r="A25" s="12" t="s">
        <v>35</v>
      </c>
      <c r="B25" s="11" t="s">
        <v>182</v>
      </c>
      <c r="C25" s="11" t="s">
        <v>180</v>
      </c>
      <c r="D25" s="293">
        <f>D26</f>
        <v>2145680.4</v>
      </c>
      <c r="E25" s="19" t="e">
        <f>E26+#REF!</f>
        <v>#REF!</v>
      </c>
      <c r="F25" s="302">
        <f>F26</f>
        <v>602000</v>
      </c>
      <c r="G25" s="303">
        <f>G26+G27</f>
        <v>977000</v>
      </c>
    </row>
    <row r="26" spans="1:7" s="25" customFormat="1" ht="18.75">
      <c r="A26" s="24" t="s">
        <v>40</v>
      </c>
      <c r="B26" s="23" t="s">
        <v>182</v>
      </c>
      <c r="C26" s="23" t="s">
        <v>188</v>
      </c>
      <c r="D26" s="295">
        <f>'Приложение 5'!Q83</f>
        <v>2145680.4</v>
      </c>
      <c r="E26" s="34"/>
      <c r="F26" s="298">
        <f>'Приложение 5'!R83</f>
        <v>602000</v>
      </c>
      <c r="G26" s="299">
        <f>'Приложение 5'!S84</f>
        <v>614000</v>
      </c>
    </row>
    <row r="27" spans="1:7" s="25" customFormat="1" ht="18.75">
      <c r="A27" s="24" t="s">
        <v>216</v>
      </c>
      <c r="B27" s="11" t="s">
        <v>182</v>
      </c>
      <c r="C27" s="11" t="s">
        <v>215</v>
      </c>
      <c r="D27" s="296">
        <v>0</v>
      </c>
      <c r="E27" s="33"/>
      <c r="F27" s="302">
        <v>0</v>
      </c>
      <c r="G27" s="303">
        <v>363000</v>
      </c>
    </row>
    <row r="28" spans="1:7" ht="18.75">
      <c r="A28" s="12" t="s">
        <v>30</v>
      </c>
      <c r="B28" s="11" t="s">
        <v>189</v>
      </c>
      <c r="C28" s="11" t="s">
        <v>180</v>
      </c>
      <c r="D28" s="293">
        <f>D29</f>
        <v>9328</v>
      </c>
      <c r="E28" s="19">
        <f>E29</f>
        <v>0</v>
      </c>
      <c r="F28" s="302">
        <f>F29</f>
        <v>100976</v>
      </c>
      <c r="G28" s="303">
        <f>G29</f>
        <v>100976</v>
      </c>
    </row>
    <row r="29" spans="1:7" ht="18.75">
      <c r="A29" s="24" t="s">
        <v>31</v>
      </c>
      <c r="B29" s="23" t="s">
        <v>189</v>
      </c>
      <c r="C29" s="23" t="s">
        <v>185</v>
      </c>
      <c r="D29" s="297">
        <f>'Приложение 5'!Q105</f>
        <v>9328</v>
      </c>
      <c r="E29" s="35"/>
      <c r="F29" s="300">
        <f>'Приложение 5'!R105</f>
        <v>100976</v>
      </c>
      <c r="G29" s="301">
        <f>'Приложение 5'!S105</f>
        <v>100976</v>
      </c>
    </row>
    <row r="30" spans="1:7" ht="18.75">
      <c r="A30" s="21" t="s">
        <v>135</v>
      </c>
      <c r="B30" s="11" t="s">
        <v>190</v>
      </c>
      <c r="C30" s="11" t="s">
        <v>180</v>
      </c>
      <c r="D30" s="293">
        <f>D31</f>
        <v>1364406.1099999999</v>
      </c>
      <c r="E30" s="19">
        <f>E31</f>
        <v>0</v>
      </c>
      <c r="F30" s="302">
        <f>F31</f>
        <v>1582150</v>
      </c>
      <c r="G30" s="302">
        <f>G31</f>
        <v>1582150</v>
      </c>
    </row>
    <row r="31" spans="1:7" ht="18.75">
      <c r="A31" s="17" t="s">
        <v>136</v>
      </c>
      <c r="B31" s="14" t="s">
        <v>190</v>
      </c>
      <c r="C31" s="14" t="s">
        <v>179</v>
      </c>
      <c r="D31" s="294">
        <f>'Приложение 5'!Q112</f>
        <v>1364406.1099999999</v>
      </c>
      <c r="E31" s="20"/>
      <c r="F31" s="298">
        <f>'Приложение 5'!R112</f>
        <v>1582150</v>
      </c>
      <c r="G31" s="299">
        <f>'Приложение 5'!S112</f>
        <v>1582150</v>
      </c>
    </row>
    <row r="32" spans="1:7" ht="18.75">
      <c r="A32" s="21" t="s">
        <v>33</v>
      </c>
      <c r="B32" s="22"/>
      <c r="C32" s="22"/>
      <c r="D32" s="296">
        <f>D11+D20+D22+D25+D30+D28</f>
        <v>6285058.5700000003</v>
      </c>
      <c r="E32" s="33" t="e">
        <f>E11+E17+E23+E28+#REF!+E30+#REF!+#REF!+E25+#REF!</f>
        <v>#REF!</v>
      </c>
      <c r="F32" s="304">
        <f>F11+F20+F22+F25+F28+F30</f>
        <v>4301300</v>
      </c>
      <c r="G32" s="305">
        <f>G11+G20+G22+G25+G28+G30</f>
        <v>4718200</v>
      </c>
    </row>
  </sheetData>
  <mergeCells count="1">
    <mergeCell ref="A7:G7"/>
  </mergeCells>
  <phoneticPr fontId="9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4"/>
  <sheetViews>
    <sheetView topLeftCell="K1" zoomScale="110" zoomScaleNormal="110" workbookViewId="0">
      <selection activeCell="R23" sqref="R23:S23"/>
    </sheetView>
  </sheetViews>
  <sheetFormatPr defaultRowHeight="15.75"/>
  <cols>
    <col min="1" max="1" width="10" style="43" hidden="1" customWidth="1"/>
    <col min="2" max="3" width="10.28515625" style="43" hidden="1" customWidth="1"/>
    <col min="4" max="4" width="5.5703125" style="43" hidden="1" customWidth="1"/>
    <col min="5" max="10" width="10.28515625" style="43" hidden="1" customWidth="1"/>
    <col min="11" max="11" width="83.5703125" style="43" customWidth="1"/>
    <col min="12" max="12" width="5.28515625" style="43" customWidth="1"/>
    <col min="13" max="13" width="5.85546875" style="43" customWidth="1"/>
    <col min="14" max="14" width="6.42578125" style="43" customWidth="1"/>
    <col min="15" max="15" width="4.7109375" style="43" customWidth="1"/>
    <col min="16" max="16" width="6.85546875" style="43" customWidth="1"/>
    <col min="17" max="17" width="10.28515625" style="43" hidden="1" customWidth="1"/>
    <col min="18" max="18" width="9.140625" style="43"/>
    <col min="19" max="19" width="2.28515625" style="43" customWidth="1"/>
    <col min="20" max="20" width="8.85546875" style="43" customWidth="1"/>
    <col min="21" max="21" width="2" style="43" customWidth="1"/>
    <col min="22" max="22" width="13.85546875" style="43" customWidth="1"/>
    <col min="23" max="16384" width="9.140625" style="43"/>
  </cols>
  <sheetData>
    <row r="1" spans="1:22" ht="15.75" customHeight="1">
      <c r="A1" s="41"/>
      <c r="B1" s="41"/>
      <c r="C1" s="456"/>
      <c r="D1" s="456"/>
      <c r="E1" s="456"/>
      <c r="F1" s="456"/>
      <c r="G1" s="41"/>
      <c r="H1" s="456"/>
      <c r="I1" s="456"/>
      <c r="J1" s="456"/>
      <c r="K1" s="456"/>
      <c r="L1" s="41"/>
      <c r="M1" s="41"/>
      <c r="N1" s="41"/>
      <c r="O1" s="456"/>
      <c r="P1" s="456"/>
      <c r="Q1" s="455" t="s">
        <v>243</v>
      </c>
      <c r="R1" s="455"/>
      <c r="S1" s="455"/>
      <c r="T1" s="455"/>
      <c r="U1" s="455"/>
      <c r="V1" s="455"/>
    </row>
    <row r="2" spans="1:22" ht="18" customHeight="1">
      <c r="A2" s="41"/>
      <c r="B2" s="41"/>
      <c r="C2" s="456"/>
      <c r="D2" s="456"/>
      <c r="E2" s="456"/>
      <c r="F2" s="456"/>
      <c r="G2" s="41"/>
      <c r="H2" s="456"/>
      <c r="I2" s="456"/>
      <c r="J2" s="456"/>
      <c r="K2" s="456"/>
      <c r="L2" s="41"/>
      <c r="M2" s="41"/>
      <c r="N2" s="41"/>
      <c r="O2" s="456"/>
      <c r="P2" s="456"/>
      <c r="Q2" s="455" t="s">
        <v>87</v>
      </c>
      <c r="R2" s="455"/>
      <c r="S2" s="455"/>
      <c r="T2" s="455"/>
      <c r="U2" s="455"/>
      <c r="V2" s="455"/>
    </row>
    <row r="3" spans="1:22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388"/>
      <c r="R3" s="455" t="s">
        <v>42</v>
      </c>
      <c r="S3" s="455"/>
      <c r="T3" s="455"/>
      <c r="U3" s="455"/>
      <c r="V3" s="455"/>
    </row>
    <row r="4" spans="1:22" ht="18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388"/>
      <c r="R4" s="455" t="s">
        <v>222</v>
      </c>
      <c r="S4" s="455"/>
      <c r="T4" s="455"/>
      <c r="U4" s="455"/>
      <c r="V4" s="455"/>
    </row>
    <row r="5" spans="1:22" ht="13.5" customHeight="1">
      <c r="A5" s="41"/>
      <c r="B5" s="41"/>
      <c r="C5" s="456"/>
      <c r="D5" s="456"/>
      <c r="E5" s="456"/>
      <c r="F5" s="456"/>
      <c r="G5" s="41"/>
      <c r="H5" s="456"/>
      <c r="I5" s="456"/>
      <c r="J5" s="456"/>
      <c r="K5" s="456"/>
      <c r="L5" s="41"/>
      <c r="M5" s="41"/>
      <c r="N5" s="41"/>
      <c r="O5" s="456"/>
      <c r="P5" s="456"/>
      <c r="Q5" s="389"/>
      <c r="R5" s="568" t="s">
        <v>223</v>
      </c>
      <c r="S5" s="568"/>
      <c r="T5" s="568"/>
      <c r="U5" s="568"/>
      <c r="V5" s="568"/>
    </row>
    <row r="6" spans="1:22" ht="12" customHeight="1">
      <c r="A6" s="41"/>
      <c r="B6" s="41"/>
      <c r="C6" s="456"/>
      <c r="D6" s="456"/>
      <c r="E6" s="456"/>
      <c r="F6" s="456"/>
      <c r="G6" s="41"/>
      <c r="H6" s="456"/>
      <c r="I6" s="456"/>
      <c r="J6" s="456"/>
      <c r="K6" s="456"/>
      <c r="L6" s="41"/>
      <c r="M6" s="41"/>
      <c r="N6" s="41"/>
      <c r="O6" s="456"/>
      <c r="P6" s="456"/>
      <c r="Q6" s="455" t="s">
        <v>268</v>
      </c>
      <c r="R6" s="455"/>
      <c r="S6" s="455"/>
      <c r="T6" s="455"/>
      <c r="U6" s="455"/>
      <c r="V6" s="455"/>
    </row>
    <row r="7" spans="1:22" hidden="1">
      <c r="A7" s="41"/>
      <c r="B7" s="41"/>
      <c r="C7" s="456"/>
      <c r="D7" s="456"/>
      <c r="E7" s="456"/>
      <c r="F7" s="456"/>
      <c r="G7" s="41"/>
      <c r="H7" s="456"/>
      <c r="I7" s="456"/>
      <c r="J7" s="456"/>
      <c r="K7" s="456"/>
      <c r="L7" s="41"/>
      <c r="M7" s="41"/>
      <c r="N7" s="41"/>
      <c r="O7" s="456"/>
      <c r="P7" s="456"/>
      <c r="Q7" s="456"/>
      <c r="R7" s="456"/>
      <c r="S7" s="456"/>
      <c r="T7" s="456"/>
      <c r="U7" s="456"/>
      <c r="V7" s="456"/>
    </row>
    <row r="8" spans="1:22" ht="78" customHeight="1">
      <c r="A8" s="457" t="s">
        <v>254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</row>
    <row r="9" spans="1:22" ht="10.5" customHeight="1" thickBot="1">
      <c r="A9" s="44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9"/>
      <c r="Q9" s="459"/>
      <c r="R9" s="467"/>
      <c r="S9" s="467"/>
      <c r="T9" s="468"/>
      <c r="U9" s="468"/>
      <c r="V9" s="45" t="s">
        <v>0</v>
      </c>
    </row>
    <row r="10" spans="1:22" ht="18.75" customHeight="1" thickTop="1" thickBot="1">
      <c r="A10" s="46"/>
      <c r="B10" s="460" t="s">
        <v>43</v>
      </c>
      <c r="C10" s="461"/>
      <c r="D10" s="461"/>
      <c r="E10" s="461"/>
      <c r="F10" s="461"/>
      <c r="G10" s="461"/>
      <c r="H10" s="461"/>
      <c r="I10" s="461"/>
      <c r="J10" s="461"/>
      <c r="K10" s="462"/>
      <c r="L10" s="159" t="s">
        <v>88</v>
      </c>
      <c r="M10" s="159" t="s">
        <v>89</v>
      </c>
      <c r="N10" s="463" t="s">
        <v>90</v>
      </c>
      <c r="O10" s="464"/>
      <c r="P10" s="463" t="s">
        <v>91</v>
      </c>
      <c r="Q10" s="464"/>
      <c r="R10" s="460">
        <v>2022</v>
      </c>
      <c r="S10" s="465"/>
      <c r="T10" s="466">
        <v>2023</v>
      </c>
      <c r="U10" s="465"/>
      <c r="V10" s="160">
        <v>2024</v>
      </c>
    </row>
    <row r="11" spans="1:22" ht="14.25" customHeight="1" thickTop="1">
      <c r="A11" s="427"/>
      <c r="B11" s="469" t="s">
        <v>92</v>
      </c>
      <c r="C11" s="470"/>
      <c r="D11" s="470"/>
      <c r="E11" s="470"/>
      <c r="F11" s="470"/>
      <c r="G11" s="470"/>
      <c r="H11" s="470"/>
      <c r="I11" s="470"/>
      <c r="J11" s="470"/>
      <c r="K11" s="471"/>
      <c r="L11" s="475">
        <v>1</v>
      </c>
      <c r="M11" s="475">
        <v>0</v>
      </c>
      <c r="N11" s="477">
        <v>0</v>
      </c>
      <c r="O11" s="478"/>
      <c r="P11" s="481">
        <v>0</v>
      </c>
      <c r="Q11" s="482"/>
      <c r="R11" s="485">
        <f>R13+R21+R35+R45+R40</f>
        <v>2553664.2800000003</v>
      </c>
      <c r="S11" s="486"/>
      <c r="T11" s="485">
        <f>T13+T21+T45+T35+T40</f>
        <v>1795874</v>
      </c>
      <c r="U11" s="486"/>
      <c r="V11" s="489">
        <f>V13+V21+V45+V35+V40</f>
        <v>1833974</v>
      </c>
    </row>
    <row r="12" spans="1:22" ht="4.5" customHeight="1" thickBot="1">
      <c r="A12" s="427"/>
      <c r="B12" s="472"/>
      <c r="C12" s="473"/>
      <c r="D12" s="473"/>
      <c r="E12" s="473"/>
      <c r="F12" s="473"/>
      <c r="G12" s="473"/>
      <c r="H12" s="473"/>
      <c r="I12" s="473"/>
      <c r="J12" s="473"/>
      <c r="K12" s="474"/>
      <c r="L12" s="476"/>
      <c r="M12" s="476"/>
      <c r="N12" s="479"/>
      <c r="O12" s="480"/>
      <c r="P12" s="483"/>
      <c r="Q12" s="484"/>
      <c r="R12" s="487"/>
      <c r="S12" s="488"/>
      <c r="T12" s="487"/>
      <c r="U12" s="488"/>
      <c r="V12" s="490"/>
    </row>
    <row r="13" spans="1:22" ht="24.75" customHeight="1">
      <c r="A13" s="427"/>
      <c r="B13" s="428"/>
      <c r="C13" s="491" t="s">
        <v>93</v>
      </c>
      <c r="D13" s="492"/>
      <c r="E13" s="492"/>
      <c r="F13" s="492"/>
      <c r="G13" s="492"/>
      <c r="H13" s="492"/>
      <c r="I13" s="492"/>
      <c r="J13" s="492"/>
      <c r="K13" s="493"/>
      <c r="L13" s="495">
        <v>1</v>
      </c>
      <c r="M13" s="495">
        <v>2</v>
      </c>
      <c r="N13" s="496">
        <v>0</v>
      </c>
      <c r="O13" s="497"/>
      <c r="P13" s="502">
        <v>0</v>
      </c>
      <c r="Q13" s="503"/>
      <c r="R13" s="498">
        <f>R15+R20</f>
        <v>773295.67</v>
      </c>
      <c r="S13" s="499"/>
      <c r="T13" s="498">
        <f>T15</f>
        <v>667000</v>
      </c>
      <c r="U13" s="499"/>
      <c r="V13" s="500">
        <f>V15</f>
        <v>667000</v>
      </c>
    </row>
    <row r="14" spans="1:22" ht="3.75" customHeight="1" thickBot="1">
      <c r="A14" s="427"/>
      <c r="B14" s="429"/>
      <c r="C14" s="494"/>
      <c r="D14" s="473"/>
      <c r="E14" s="473"/>
      <c r="F14" s="473"/>
      <c r="G14" s="473"/>
      <c r="H14" s="473"/>
      <c r="I14" s="473"/>
      <c r="J14" s="473"/>
      <c r="K14" s="474"/>
      <c r="L14" s="476"/>
      <c r="M14" s="476"/>
      <c r="N14" s="479"/>
      <c r="O14" s="480"/>
      <c r="P14" s="483"/>
      <c r="Q14" s="484"/>
      <c r="R14" s="487"/>
      <c r="S14" s="488"/>
      <c r="T14" s="487"/>
      <c r="U14" s="488"/>
      <c r="V14" s="490"/>
    </row>
    <row r="15" spans="1:22" ht="27" customHeight="1" thickBot="1">
      <c r="A15" s="47"/>
      <c r="B15" s="164"/>
      <c r="C15" s="442"/>
      <c r="D15" s="443"/>
      <c r="E15" s="444" t="s">
        <v>157</v>
      </c>
      <c r="F15" s="445"/>
      <c r="G15" s="445"/>
      <c r="H15" s="445"/>
      <c r="I15" s="445"/>
      <c r="J15" s="445"/>
      <c r="K15" s="501"/>
      <c r="L15" s="49">
        <v>1</v>
      </c>
      <c r="M15" s="49">
        <v>2</v>
      </c>
      <c r="N15" s="407">
        <v>5500000000</v>
      </c>
      <c r="O15" s="408"/>
      <c r="P15" s="451">
        <v>0</v>
      </c>
      <c r="Q15" s="452"/>
      <c r="R15" s="401">
        <f>R16</f>
        <v>626347.06000000006</v>
      </c>
      <c r="S15" s="453"/>
      <c r="T15" s="401">
        <f>T16</f>
        <v>667000</v>
      </c>
      <c r="U15" s="453"/>
      <c r="V15" s="170">
        <f>V16</f>
        <v>667000</v>
      </c>
    </row>
    <row r="16" spans="1:22" ht="27.75" customHeight="1" thickBot="1">
      <c r="A16" s="47"/>
      <c r="B16" s="164"/>
      <c r="C16" s="442"/>
      <c r="D16" s="443"/>
      <c r="E16" s="405"/>
      <c r="F16" s="406"/>
      <c r="G16" s="444" t="s">
        <v>194</v>
      </c>
      <c r="H16" s="445"/>
      <c r="I16" s="445"/>
      <c r="J16" s="445"/>
      <c r="K16" s="501"/>
      <c r="L16" s="49">
        <v>1</v>
      </c>
      <c r="M16" s="49">
        <v>2</v>
      </c>
      <c r="N16" s="407">
        <v>5510000000</v>
      </c>
      <c r="O16" s="408"/>
      <c r="P16" s="451">
        <v>0</v>
      </c>
      <c r="Q16" s="452"/>
      <c r="R16" s="401">
        <f>R17</f>
        <v>626347.06000000006</v>
      </c>
      <c r="S16" s="453"/>
      <c r="T16" s="401">
        <f>T17</f>
        <v>667000</v>
      </c>
      <c r="U16" s="453"/>
      <c r="V16" s="170">
        <f>V17</f>
        <v>667000</v>
      </c>
    </row>
    <row r="17" spans="1:22" ht="16.5" customHeight="1" thickBot="1">
      <c r="A17" s="47"/>
      <c r="B17" s="161"/>
      <c r="C17" s="430"/>
      <c r="D17" s="431"/>
      <c r="E17" s="409"/>
      <c r="F17" s="410"/>
      <c r="G17" s="173"/>
      <c r="H17" s="504" t="s">
        <v>94</v>
      </c>
      <c r="I17" s="505"/>
      <c r="J17" s="505"/>
      <c r="K17" s="506"/>
      <c r="L17" s="70">
        <v>1</v>
      </c>
      <c r="M17" s="70">
        <v>2</v>
      </c>
      <c r="N17" s="407">
        <v>5510010010</v>
      </c>
      <c r="O17" s="408"/>
      <c r="P17" s="451">
        <v>0</v>
      </c>
      <c r="Q17" s="452"/>
      <c r="R17" s="401">
        <f>R18</f>
        <v>626347.06000000006</v>
      </c>
      <c r="S17" s="453"/>
      <c r="T17" s="401">
        <f>T18</f>
        <v>667000</v>
      </c>
      <c r="U17" s="453"/>
      <c r="V17" s="177">
        <f>V18</f>
        <v>667000</v>
      </c>
    </row>
    <row r="18" spans="1:22" ht="17.25" customHeight="1" thickBot="1">
      <c r="A18" s="47"/>
      <c r="B18" s="178"/>
      <c r="C18" s="179"/>
      <c r="D18" s="180"/>
      <c r="E18" s="181"/>
      <c r="F18" s="181"/>
      <c r="G18" s="181"/>
      <c r="H18" s="182"/>
      <c r="I18" s="182"/>
      <c r="J18" s="182"/>
      <c r="K18" s="183" t="s">
        <v>95</v>
      </c>
      <c r="L18" s="184">
        <v>1</v>
      </c>
      <c r="M18" s="184">
        <v>2</v>
      </c>
      <c r="N18" s="407">
        <v>5510010010</v>
      </c>
      <c r="O18" s="408"/>
      <c r="P18" s="68">
        <v>120</v>
      </c>
      <c r="Q18" s="69"/>
      <c r="R18" s="401">
        <f>'Приложение 5'!Q17</f>
        <v>626347.06000000006</v>
      </c>
      <c r="S18" s="453"/>
      <c r="T18" s="401">
        <f>'Приложение 5'!R17</f>
        <v>667000</v>
      </c>
      <c r="U18" s="453"/>
      <c r="V18" s="185">
        <f>'Приложение 5'!S17</f>
        <v>667000</v>
      </c>
    </row>
    <row r="19" spans="1:22" ht="17.25" customHeight="1" thickBot="1">
      <c r="A19" s="47"/>
      <c r="B19" s="178"/>
      <c r="C19" s="179"/>
      <c r="D19" s="180"/>
      <c r="E19" s="181"/>
      <c r="F19" s="181"/>
      <c r="G19" s="181"/>
      <c r="H19" s="182"/>
      <c r="I19" s="182"/>
      <c r="J19" s="182"/>
      <c r="K19" s="169" t="s">
        <v>249</v>
      </c>
      <c r="L19" s="49">
        <v>1</v>
      </c>
      <c r="M19" s="49">
        <v>2</v>
      </c>
      <c r="N19" s="407">
        <v>5510097080</v>
      </c>
      <c r="O19" s="404"/>
      <c r="P19" s="68">
        <v>0</v>
      </c>
      <c r="Q19" s="69"/>
      <c r="R19" s="401">
        <f>R20</f>
        <v>146948.60999999999</v>
      </c>
      <c r="S19" s="402"/>
      <c r="T19" s="401">
        <v>0</v>
      </c>
      <c r="U19" s="402"/>
      <c r="V19" s="185">
        <v>0</v>
      </c>
    </row>
    <row r="20" spans="1:22" ht="17.25" customHeight="1" thickBot="1">
      <c r="A20" s="47"/>
      <c r="B20" s="178"/>
      <c r="C20" s="179"/>
      <c r="D20" s="180"/>
      <c r="E20" s="181"/>
      <c r="F20" s="181"/>
      <c r="G20" s="181"/>
      <c r="H20" s="182"/>
      <c r="I20" s="182"/>
      <c r="J20" s="182"/>
      <c r="K20" s="169" t="s">
        <v>95</v>
      </c>
      <c r="L20" s="49">
        <v>1</v>
      </c>
      <c r="M20" s="49">
        <v>2</v>
      </c>
      <c r="N20" s="407">
        <v>5510097080</v>
      </c>
      <c r="O20" s="404"/>
      <c r="P20" s="405">
        <v>120</v>
      </c>
      <c r="Q20" s="406"/>
      <c r="R20" s="401">
        <f>'Приложение 5'!Q21</f>
        <v>146948.60999999999</v>
      </c>
      <c r="S20" s="402"/>
      <c r="T20" s="401">
        <v>0</v>
      </c>
      <c r="U20" s="402"/>
      <c r="V20" s="185">
        <v>0</v>
      </c>
    </row>
    <row r="21" spans="1:22" ht="27.75" customHeight="1" thickBot="1">
      <c r="A21" s="47"/>
      <c r="B21" s="161"/>
      <c r="C21" s="507" t="s">
        <v>96</v>
      </c>
      <c r="D21" s="508"/>
      <c r="E21" s="508"/>
      <c r="F21" s="508"/>
      <c r="G21" s="508"/>
      <c r="H21" s="508"/>
      <c r="I21" s="508"/>
      <c r="J21" s="508"/>
      <c r="K21" s="509"/>
      <c r="L21" s="162">
        <v>1</v>
      </c>
      <c r="M21" s="162">
        <v>4</v>
      </c>
      <c r="N21" s="510">
        <v>0</v>
      </c>
      <c r="O21" s="511"/>
      <c r="P21" s="512">
        <v>0</v>
      </c>
      <c r="Q21" s="513"/>
      <c r="R21" s="447">
        <f>R22</f>
        <v>1757116.1100000003</v>
      </c>
      <c r="S21" s="448"/>
      <c r="T21" s="449">
        <f>T22</f>
        <v>1105905</v>
      </c>
      <c r="U21" s="450"/>
      <c r="V21" s="186">
        <f>V22</f>
        <v>1144005</v>
      </c>
    </row>
    <row r="22" spans="1:22" ht="33" customHeight="1" thickBot="1">
      <c r="A22" s="47"/>
      <c r="B22" s="164"/>
      <c r="C22" s="442"/>
      <c r="D22" s="443"/>
      <c r="E22" s="444" t="s">
        <v>157</v>
      </c>
      <c r="F22" s="445"/>
      <c r="G22" s="445"/>
      <c r="H22" s="445"/>
      <c r="I22" s="445"/>
      <c r="J22" s="445"/>
      <c r="K22" s="501"/>
      <c r="L22" s="187">
        <v>1</v>
      </c>
      <c r="M22" s="188">
        <v>4</v>
      </c>
      <c r="N22" s="407">
        <v>5500000000</v>
      </c>
      <c r="O22" s="408"/>
      <c r="P22" s="451">
        <v>0</v>
      </c>
      <c r="Q22" s="452"/>
      <c r="R22" s="401">
        <f>R23</f>
        <v>1757116.1100000003</v>
      </c>
      <c r="S22" s="453"/>
      <c r="T22" s="403">
        <f>T23</f>
        <v>1105905</v>
      </c>
      <c r="U22" s="423"/>
      <c r="V22" s="170">
        <f>V23</f>
        <v>1144005</v>
      </c>
    </row>
    <row r="23" spans="1:22" ht="24.75" customHeight="1" thickBot="1">
      <c r="A23" s="47"/>
      <c r="B23" s="164"/>
      <c r="C23" s="442"/>
      <c r="D23" s="443"/>
      <c r="E23" s="405"/>
      <c r="F23" s="406"/>
      <c r="G23" s="444" t="s">
        <v>194</v>
      </c>
      <c r="H23" s="445"/>
      <c r="I23" s="445"/>
      <c r="J23" s="445"/>
      <c r="K23" s="501"/>
      <c r="L23" s="49">
        <v>1</v>
      </c>
      <c r="M23" s="49">
        <v>4</v>
      </c>
      <c r="N23" s="407">
        <v>5510000000</v>
      </c>
      <c r="O23" s="408"/>
      <c r="P23" s="451">
        <v>0</v>
      </c>
      <c r="Q23" s="452"/>
      <c r="R23" s="401">
        <f>R24+R31+R34</f>
        <v>1757116.1100000003</v>
      </c>
      <c r="S23" s="453"/>
      <c r="T23" s="403">
        <f>T24+T31</f>
        <v>1105905</v>
      </c>
      <c r="U23" s="423"/>
      <c r="V23" s="170">
        <f>V24+V31</f>
        <v>1144005</v>
      </c>
    </row>
    <row r="24" spans="1:22" ht="21" customHeight="1" thickBot="1">
      <c r="A24" s="47"/>
      <c r="B24" s="164"/>
      <c r="C24" s="442"/>
      <c r="D24" s="443"/>
      <c r="E24" s="405"/>
      <c r="F24" s="406"/>
      <c r="G24" s="444" t="s">
        <v>97</v>
      </c>
      <c r="H24" s="445"/>
      <c r="I24" s="445"/>
      <c r="J24" s="445"/>
      <c r="K24" s="501"/>
      <c r="L24" s="49">
        <v>1</v>
      </c>
      <c r="M24" s="49">
        <v>4</v>
      </c>
      <c r="N24" s="407">
        <v>5510010020</v>
      </c>
      <c r="O24" s="408"/>
      <c r="P24" s="451">
        <v>0</v>
      </c>
      <c r="Q24" s="452"/>
      <c r="R24" s="401">
        <f>R25+R26+R29+R30</f>
        <v>1127944.7200000002</v>
      </c>
      <c r="S24" s="453"/>
      <c r="T24" s="401">
        <f>T25+T26+T29</f>
        <v>834325</v>
      </c>
      <c r="U24" s="453"/>
      <c r="V24" s="170">
        <f>V25+V26+V29</f>
        <v>871335</v>
      </c>
    </row>
    <row r="25" spans="1:22" ht="17.25" customHeight="1" thickBot="1">
      <c r="A25" s="47"/>
      <c r="B25" s="164"/>
      <c r="C25" s="442"/>
      <c r="D25" s="443"/>
      <c r="E25" s="405"/>
      <c r="F25" s="406"/>
      <c r="G25" s="405"/>
      <c r="H25" s="406"/>
      <c r="I25" s="444" t="s">
        <v>95</v>
      </c>
      <c r="J25" s="445"/>
      <c r="K25" s="501"/>
      <c r="L25" s="49">
        <v>1</v>
      </c>
      <c r="M25" s="49">
        <v>4</v>
      </c>
      <c r="N25" s="407">
        <v>5510010020</v>
      </c>
      <c r="O25" s="408"/>
      <c r="P25" s="405">
        <v>120</v>
      </c>
      <c r="Q25" s="406"/>
      <c r="R25" s="401">
        <f>'Приложение 5'!Q28</f>
        <v>482529.34</v>
      </c>
      <c r="S25" s="453"/>
      <c r="T25" s="403">
        <f>'Приложение 5'!R28</f>
        <v>560000</v>
      </c>
      <c r="U25" s="423"/>
      <c r="V25" s="170">
        <f>'Приложение 5'!S28</f>
        <v>560000</v>
      </c>
    </row>
    <row r="26" spans="1:22" ht="17.25" customHeight="1">
      <c r="A26" s="427"/>
      <c r="B26" s="428"/>
      <c r="C26" s="430"/>
      <c r="D26" s="431"/>
      <c r="E26" s="409"/>
      <c r="F26" s="410"/>
      <c r="G26" s="409"/>
      <c r="H26" s="410"/>
      <c r="I26" s="504" t="s">
        <v>104</v>
      </c>
      <c r="J26" s="505"/>
      <c r="K26" s="506"/>
      <c r="L26" s="517">
        <v>1</v>
      </c>
      <c r="M26" s="517">
        <v>4</v>
      </c>
      <c r="N26" s="438">
        <v>5510010020</v>
      </c>
      <c r="O26" s="439"/>
      <c r="P26" s="409">
        <v>240</v>
      </c>
      <c r="Q26" s="410"/>
      <c r="R26" s="413">
        <f>'Приложение 5'!Q31</f>
        <v>610479.53</v>
      </c>
      <c r="S26" s="414"/>
      <c r="T26" s="417">
        <f>'Приложение 5'!R31</f>
        <v>259325</v>
      </c>
      <c r="U26" s="418"/>
      <c r="V26" s="518">
        <f>'Приложение 5'!S31</f>
        <v>296335</v>
      </c>
    </row>
    <row r="27" spans="1:22" ht="3.75" customHeight="1" thickBot="1">
      <c r="A27" s="427"/>
      <c r="B27" s="429"/>
      <c r="C27" s="432"/>
      <c r="D27" s="433"/>
      <c r="E27" s="411"/>
      <c r="F27" s="412"/>
      <c r="G27" s="411"/>
      <c r="H27" s="412"/>
      <c r="I27" s="514"/>
      <c r="J27" s="515"/>
      <c r="K27" s="516"/>
      <c r="L27" s="437"/>
      <c r="M27" s="437"/>
      <c r="N27" s="440"/>
      <c r="O27" s="441"/>
      <c r="P27" s="411"/>
      <c r="Q27" s="412"/>
      <c r="R27" s="415"/>
      <c r="S27" s="416"/>
      <c r="T27" s="419"/>
      <c r="U27" s="420"/>
      <c r="V27" s="425"/>
    </row>
    <row r="28" spans="1:22" ht="1.5" hidden="1" customHeight="1" thickBot="1">
      <c r="A28" s="47"/>
      <c r="B28" s="163"/>
      <c r="C28" s="442"/>
      <c r="D28" s="443"/>
      <c r="E28" s="405"/>
      <c r="F28" s="406"/>
      <c r="G28" s="405"/>
      <c r="H28" s="406"/>
      <c r="I28" s="444"/>
      <c r="J28" s="445"/>
      <c r="K28" s="501"/>
      <c r="L28" s="71"/>
      <c r="M28" s="71"/>
      <c r="N28" s="407"/>
      <c r="O28" s="408"/>
      <c r="P28" s="405"/>
      <c r="Q28" s="406"/>
      <c r="R28" s="401"/>
      <c r="S28" s="453"/>
      <c r="T28" s="403"/>
      <c r="U28" s="423"/>
      <c r="V28" s="191"/>
    </row>
    <row r="29" spans="1:22" ht="18.75" customHeight="1" thickBot="1">
      <c r="A29" s="47"/>
      <c r="B29" s="192"/>
      <c r="C29" s="193"/>
      <c r="D29" s="193"/>
      <c r="E29" s="194"/>
      <c r="F29" s="194"/>
      <c r="G29" s="194"/>
      <c r="H29" s="194"/>
      <c r="I29" s="168"/>
      <c r="J29" s="168"/>
      <c r="K29" s="169" t="s">
        <v>84</v>
      </c>
      <c r="L29" s="49">
        <v>1</v>
      </c>
      <c r="M29" s="49">
        <v>4</v>
      </c>
      <c r="N29" s="407">
        <v>5510010020</v>
      </c>
      <c r="O29" s="408"/>
      <c r="P29" s="68">
        <v>540</v>
      </c>
      <c r="Q29" s="69"/>
      <c r="R29" s="401">
        <f>'Приложение 5'!Q35</f>
        <v>34476</v>
      </c>
      <c r="S29" s="453"/>
      <c r="T29" s="403">
        <f>'Приложение 5'!R35</f>
        <v>15000</v>
      </c>
      <c r="U29" s="423"/>
      <c r="V29" s="170">
        <f>'Приложение 5'!S35</f>
        <v>15000</v>
      </c>
    </row>
    <row r="30" spans="1:22" ht="18.75" customHeight="1" thickBot="1">
      <c r="A30" s="47"/>
      <c r="B30" s="192"/>
      <c r="C30" s="193"/>
      <c r="D30" s="193"/>
      <c r="E30" s="194"/>
      <c r="F30" s="194"/>
      <c r="G30" s="194"/>
      <c r="H30" s="194"/>
      <c r="I30" s="168"/>
      <c r="J30" s="168"/>
      <c r="K30" s="169" t="s">
        <v>248</v>
      </c>
      <c r="L30" s="49">
        <v>1</v>
      </c>
      <c r="M30" s="49">
        <v>4</v>
      </c>
      <c r="N30" s="407">
        <v>5510010020</v>
      </c>
      <c r="O30" s="408"/>
      <c r="P30" s="68">
        <v>850</v>
      </c>
      <c r="Q30" s="69"/>
      <c r="R30" s="401">
        <f>'Приложение 5'!Q36</f>
        <v>459.85</v>
      </c>
      <c r="S30" s="402"/>
      <c r="T30" s="403">
        <v>0</v>
      </c>
      <c r="U30" s="404"/>
      <c r="V30" s="170">
        <v>0</v>
      </c>
    </row>
    <row r="31" spans="1:22" ht="40.5" customHeight="1" thickBot="1">
      <c r="A31" s="47"/>
      <c r="B31" s="192"/>
      <c r="C31" s="193"/>
      <c r="D31" s="193"/>
      <c r="E31" s="194"/>
      <c r="F31" s="194"/>
      <c r="G31" s="194"/>
      <c r="H31" s="194"/>
      <c r="I31" s="168"/>
      <c r="J31" s="168"/>
      <c r="K31" s="169" t="s">
        <v>98</v>
      </c>
      <c r="L31" s="49">
        <v>1</v>
      </c>
      <c r="M31" s="49">
        <v>4</v>
      </c>
      <c r="N31" s="407">
        <v>5510015010</v>
      </c>
      <c r="O31" s="408"/>
      <c r="P31" s="322">
        <v>0</v>
      </c>
      <c r="Q31" s="69"/>
      <c r="R31" s="401">
        <f>R32</f>
        <v>269120</v>
      </c>
      <c r="S31" s="453"/>
      <c r="T31" s="403">
        <f>T32</f>
        <v>271580</v>
      </c>
      <c r="U31" s="423"/>
      <c r="V31" s="170">
        <f>V32</f>
        <v>272670</v>
      </c>
    </row>
    <row r="32" spans="1:22" ht="22.5" customHeight="1" thickBot="1">
      <c r="A32" s="47"/>
      <c r="B32" s="192"/>
      <c r="C32" s="193"/>
      <c r="D32" s="193"/>
      <c r="E32" s="194"/>
      <c r="F32" s="194"/>
      <c r="G32" s="194"/>
      <c r="H32" s="194"/>
      <c r="I32" s="168"/>
      <c r="J32" s="168"/>
      <c r="K32" s="169" t="s">
        <v>84</v>
      </c>
      <c r="L32" s="49">
        <v>1</v>
      </c>
      <c r="M32" s="49">
        <v>4</v>
      </c>
      <c r="N32" s="407">
        <v>5510015010</v>
      </c>
      <c r="O32" s="408"/>
      <c r="P32" s="68">
        <v>540</v>
      </c>
      <c r="Q32" s="69"/>
      <c r="R32" s="401">
        <f>'Приложение 5'!Q39</f>
        <v>269120</v>
      </c>
      <c r="S32" s="519"/>
      <c r="T32" s="403">
        <f>'Приложение 5'!R39</f>
        <v>271580</v>
      </c>
      <c r="U32" s="422"/>
      <c r="V32" s="170">
        <f>'Приложение 5'!S39</f>
        <v>272670</v>
      </c>
    </row>
    <row r="33" spans="1:22" ht="22.5" customHeight="1" thickBot="1">
      <c r="A33" s="47"/>
      <c r="B33" s="192"/>
      <c r="C33" s="193"/>
      <c r="D33" s="193"/>
      <c r="E33" s="194"/>
      <c r="F33" s="194"/>
      <c r="G33" s="194"/>
      <c r="H33" s="194"/>
      <c r="I33" s="168"/>
      <c r="J33" s="168"/>
      <c r="K33" s="169" t="s">
        <v>249</v>
      </c>
      <c r="L33" s="49">
        <v>1</v>
      </c>
      <c r="M33" s="49">
        <v>4</v>
      </c>
      <c r="N33" s="407">
        <v>5510097080</v>
      </c>
      <c r="O33" s="404"/>
      <c r="P33" s="68">
        <v>0</v>
      </c>
      <c r="Q33" s="69"/>
      <c r="R33" s="401">
        <f>R34</f>
        <v>360051.39</v>
      </c>
      <c r="S33" s="402"/>
      <c r="T33" s="403">
        <f>T34</f>
        <v>0</v>
      </c>
      <c r="U33" s="404"/>
      <c r="V33" s="170">
        <f>V34</f>
        <v>0</v>
      </c>
    </row>
    <row r="34" spans="1:22" ht="22.5" customHeight="1" thickBot="1">
      <c r="A34" s="47"/>
      <c r="B34" s="192"/>
      <c r="C34" s="193"/>
      <c r="D34" s="193"/>
      <c r="E34" s="194"/>
      <c r="F34" s="194"/>
      <c r="G34" s="194"/>
      <c r="H34" s="194"/>
      <c r="I34" s="168"/>
      <c r="J34" s="168"/>
      <c r="K34" s="169" t="s">
        <v>95</v>
      </c>
      <c r="L34" s="49">
        <v>1</v>
      </c>
      <c r="M34" s="49">
        <v>4</v>
      </c>
      <c r="N34" s="407">
        <v>5510097080</v>
      </c>
      <c r="O34" s="404"/>
      <c r="P34" s="405">
        <v>120</v>
      </c>
      <c r="Q34" s="406"/>
      <c r="R34" s="401">
        <f>'Приложение 5'!Q41</f>
        <v>360051.39</v>
      </c>
      <c r="S34" s="402"/>
      <c r="T34" s="403">
        <v>0</v>
      </c>
      <c r="U34" s="404"/>
      <c r="V34" s="170">
        <v>0</v>
      </c>
    </row>
    <row r="35" spans="1:22" ht="22.5" customHeight="1" thickBot="1">
      <c r="A35" s="47"/>
      <c r="B35" s="192"/>
      <c r="C35" s="193"/>
      <c r="D35" s="193"/>
      <c r="E35" s="194"/>
      <c r="F35" s="194"/>
      <c r="G35" s="194"/>
      <c r="H35" s="194"/>
      <c r="I35" s="168"/>
      <c r="J35" s="168"/>
      <c r="K35" s="169" t="s">
        <v>158</v>
      </c>
      <c r="L35" s="49">
        <v>1</v>
      </c>
      <c r="M35" s="49">
        <v>6</v>
      </c>
      <c r="N35" s="407">
        <v>0</v>
      </c>
      <c r="O35" s="408"/>
      <c r="P35" s="322">
        <v>0</v>
      </c>
      <c r="Q35" s="69"/>
      <c r="R35" s="401">
        <f>R36</f>
        <v>17300</v>
      </c>
      <c r="S35" s="446"/>
      <c r="T35" s="403">
        <f>T36</f>
        <v>17300</v>
      </c>
      <c r="U35" s="422"/>
      <c r="V35" s="170">
        <f>V36</f>
        <v>17300</v>
      </c>
    </row>
    <row r="36" spans="1:22" ht="22.5" customHeight="1" thickBot="1">
      <c r="A36" s="47"/>
      <c r="B36" s="192"/>
      <c r="C36" s="193"/>
      <c r="D36" s="193"/>
      <c r="E36" s="194"/>
      <c r="F36" s="194"/>
      <c r="G36" s="194"/>
      <c r="H36" s="194"/>
      <c r="I36" s="168"/>
      <c r="J36" s="168"/>
      <c r="K36" s="169" t="s">
        <v>157</v>
      </c>
      <c r="L36" s="49">
        <v>1</v>
      </c>
      <c r="M36" s="49">
        <v>6</v>
      </c>
      <c r="N36" s="407">
        <v>5500000000</v>
      </c>
      <c r="O36" s="454"/>
      <c r="P36" s="322">
        <v>0</v>
      </c>
      <c r="Q36" s="69"/>
      <c r="R36" s="401">
        <f>R37</f>
        <v>17300</v>
      </c>
      <c r="S36" s="446"/>
      <c r="T36" s="403">
        <f>T37</f>
        <v>17300</v>
      </c>
      <c r="U36" s="422"/>
      <c r="V36" s="170">
        <f>V37</f>
        <v>17300</v>
      </c>
    </row>
    <row r="37" spans="1:22" ht="22.5" customHeight="1" thickBot="1">
      <c r="A37" s="47"/>
      <c r="B37" s="192"/>
      <c r="C37" s="193"/>
      <c r="D37" s="193"/>
      <c r="E37" s="194"/>
      <c r="F37" s="194"/>
      <c r="G37" s="194"/>
      <c r="H37" s="194"/>
      <c r="I37" s="168"/>
      <c r="J37" s="168"/>
      <c r="K37" s="169" t="s">
        <v>194</v>
      </c>
      <c r="L37" s="49">
        <v>1</v>
      </c>
      <c r="M37" s="49">
        <v>6</v>
      </c>
      <c r="N37" s="407">
        <v>5510000000</v>
      </c>
      <c r="O37" s="454"/>
      <c r="P37" s="322">
        <v>0</v>
      </c>
      <c r="Q37" s="69"/>
      <c r="R37" s="401">
        <f>R38</f>
        <v>17300</v>
      </c>
      <c r="S37" s="446"/>
      <c r="T37" s="403">
        <f>T38</f>
        <v>17300</v>
      </c>
      <c r="U37" s="422"/>
      <c r="V37" s="170">
        <f>V38</f>
        <v>17300</v>
      </c>
    </row>
    <row r="38" spans="1:22" ht="22.5" customHeight="1" thickBot="1">
      <c r="A38" s="47"/>
      <c r="B38" s="192"/>
      <c r="C38" s="193"/>
      <c r="D38" s="193"/>
      <c r="E38" s="194"/>
      <c r="F38" s="194"/>
      <c r="G38" s="194"/>
      <c r="H38" s="194"/>
      <c r="I38" s="168"/>
      <c r="J38" s="168"/>
      <c r="K38" s="169" t="s">
        <v>99</v>
      </c>
      <c r="L38" s="49">
        <v>1</v>
      </c>
      <c r="M38" s="49">
        <v>6</v>
      </c>
      <c r="N38" s="407">
        <v>5510010080</v>
      </c>
      <c r="O38" s="454"/>
      <c r="P38" s="322">
        <v>0</v>
      </c>
      <c r="Q38" s="69"/>
      <c r="R38" s="401">
        <f>R39</f>
        <v>17300</v>
      </c>
      <c r="S38" s="446"/>
      <c r="T38" s="403">
        <f>T39</f>
        <v>17300</v>
      </c>
      <c r="U38" s="422"/>
      <c r="V38" s="170">
        <f>V39</f>
        <v>17300</v>
      </c>
    </row>
    <row r="39" spans="1:22" ht="22.5" customHeight="1" thickBot="1">
      <c r="A39" s="47"/>
      <c r="B39" s="192"/>
      <c r="C39" s="193"/>
      <c r="D39" s="193"/>
      <c r="E39" s="194"/>
      <c r="F39" s="194"/>
      <c r="G39" s="194"/>
      <c r="H39" s="194"/>
      <c r="I39" s="168"/>
      <c r="J39" s="168"/>
      <c r="K39" s="169" t="s">
        <v>84</v>
      </c>
      <c r="L39" s="49">
        <v>1</v>
      </c>
      <c r="M39" s="49">
        <v>6</v>
      </c>
      <c r="N39" s="407">
        <v>5510010080</v>
      </c>
      <c r="O39" s="454"/>
      <c r="P39" s="68">
        <v>540</v>
      </c>
      <c r="Q39" s="69"/>
      <c r="R39" s="401">
        <f>'Приложение 5'!Q49</f>
        <v>17300</v>
      </c>
      <c r="S39" s="446"/>
      <c r="T39" s="403">
        <f>'Приложение 5'!R49</f>
        <v>17300</v>
      </c>
      <c r="U39" s="422"/>
      <c r="V39" s="170">
        <f>'Приложение 5'!S49</f>
        <v>17300</v>
      </c>
    </row>
    <row r="40" spans="1:22" ht="22.5" customHeight="1" thickBot="1">
      <c r="A40" s="47"/>
      <c r="B40" s="192"/>
      <c r="C40" s="193"/>
      <c r="D40" s="193"/>
      <c r="E40" s="194"/>
      <c r="F40" s="194"/>
      <c r="G40" s="194"/>
      <c r="H40" s="194"/>
      <c r="I40" s="168"/>
      <c r="J40" s="168"/>
      <c r="K40" s="169" t="s">
        <v>250</v>
      </c>
      <c r="L40" s="49">
        <v>1</v>
      </c>
      <c r="M40" s="49">
        <v>11</v>
      </c>
      <c r="N40" s="407">
        <v>0</v>
      </c>
      <c r="O40" s="408"/>
      <c r="P40" s="322">
        <v>0</v>
      </c>
      <c r="Q40" s="69"/>
      <c r="R40" s="401">
        <f>R41</f>
        <v>5000</v>
      </c>
      <c r="S40" s="402"/>
      <c r="T40" s="403">
        <f>T41</f>
        <v>5000</v>
      </c>
      <c r="U40" s="404"/>
      <c r="V40" s="170">
        <f>V41</f>
        <v>5000</v>
      </c>
    </row>
    <row r="41" spans="1:22" ht="22.5" customHeight="1" thickBot="1">
      <c r="A41" s="47"/>
      <c r="B41" s="192"/>
      <c r="C41" s="193"/>
      <c r="D41" s="193"/>
      <c r="E41" s="194"/>
      <c r="F41" s="194"/>
      <c r="G41" s="194"/>
      <c r="H41" s="194"/>
      <c r="I41" s="168"/>
      <c r="J41" s="168"/>
      <c r="K41" s="169" t="s">
        <v>149</v>
      </c>
      <c r="L41" s="49">
        <v>1</v>
      </c>
      <c r="M41" s="49">
        <v>11</v>
      </c>
      <c r="N41" s="407">
        <v>7700000000</v>
      </c>
      <c r="O41" s="404"/>
      <c r="P41" s="322">
        <v>0</v>
      </c>
      <c r="Q41" s="69"/>
      <c r="R41" s="401">
        <f>R42</f>
        <v>5000</v>
      </c>
      <c r="S41" s="402"/>
      <c r="T41" s="403">
        <f>T42</f>
        <v>5000</v>
      </c>
      <c r="U41" s="404"/>
      <c r="V41" s="170">
        <f>V42</f>
        <v>5000</v>
      </c>
    </row>
    <row r="42" spans="1:22" ht="22.5" customHeight="1" thickBot="1">
      <c r="A42" s="47"/>
      <c r="B42" s="192"/>
      <c r="C42" s="193"/>
      <c r="D42" s="193"/>
      <c r="E42" s="194"/>
      <c r="F42" s="194"/>
      <c r="G42" s="194"/>
      <c r="H42" s="194"/>
      <c r="I42" s="168"/>
      <c r="J42" s="168"/>
      <c r="K42" s="169" t="s">
        <v>258</v>
      </c>
      <c r="L42" s="49">
        <v>1</v>
      </c>
      <c r="M42" s="49">
        <v>11</v>
      </c>
      <c r="N42" s="407">
        <v>7700000040</v>
      </c>
      <c r="O42" s="404"/>
      <c r="P42" s="322">
        <v>0</v>
      </c>
      <c r="Q42" s="69"/>
      <c r="R42" s="401">
        <f>R43</f>
        <v>5000</v>
      </c>
      <c r="S42" s="402"/>
      <c r="T42" s="403">
        <f>T43</f>
        <v>5000</v>
      </c>
      <c r="U42" s="404"/>
      <c r="V42" s="170">
        <f>V43</f>
        <v>5000</v>
      </c>
    </row>
    <row r="43" spans="1:22" ht="22.5" customHeight="1" thickBot="1">
      <c r="A43" s="47"/>
      <c r="B43" s="192"/>
      <c r="C43" s="193"/>
      <c r="D43" s="193"/>
      <c r="E43" s="194"/>
      <c r="F43" s="194"/>
      <c r="G43" s="194"/>
      <c r="H43" s="194"/>
      <c r="I43" s="168"/>
      <c r="J43" s="168"/>
      <c r="K43" s="169" t="s">
        <v>120</v>
      </c>
      <c r="L43" s="49">
        <v>1</v>
      </c>
      <c r="M43" s="49">
        <v>11</v>
      </c>
      <c r="N43" s="407">
        <v>7700000040</v>
      </c>
      <c r="O43" s="404"/>
      <c r="P43" s="68">
        <v>800</v>
      </c>
      <c r="Q43" s="69"/>
      <c r="R43" s="401">
        <f>R44</f>
        <v>5000</v>
      </c>
      <c r="S43" s="402"/>
      <c r="T43" s="403">
        <f>T44</f>
        <v>5000</v>
      </c>
      <c r="U43" s="404"/>
      <c r="V43" s="170">
        <f>V44</f>
        <v>5000</v>
      </c>
    </row>
    <row r="44" spans="1:22" ht="22.5" customHeight="1" thickBot="1">
      <c r="A44" s="47"/>
      <c r="B44" s="192"/>
      <c r="C44" s="193"/>
      <c r="D44" s="193"/>
      <c r="E44" s="194"/>
      <c r="F44" s="194"/>
      <c r="G44" s="194"/>
      <c r="H44" s="194"/>
      <c r="I44" s="168"/>
      <c r="J44" s="168"/>
      <c r="K44" s="169" t="s">
        <v>251</v>
      </c>
      <c r="L44" s="49">
        <v>1</v>
      </c>
      <c r="M44" s="49">
        <v>11</v>
      </c>
      <c r="N44" s="407">
        <v>7700000040</v>
      </c>
      <c r="O44" s="404"/>
      <c r="P44" s="68">
        <v>870</v>
      </c>
      <c r="Q44" s="69"/>
      <c r="R44" s="401">
        <v>5000</v>
      </c>
      <c r="S44" s="402"/>
      <c r="T44" s="403">
        <v>5000</v>
      </c>
      <c r="U44" s="404"/>
      <c r="V44" s="170">
        <v>5000</v>
      </c>
    </row>
    <row r="45" spans="1:22" ht="22.5" customHeight="1" thickBot="1">
      <c r="A45" s="47"/>
      <c r="B45" s="192"/>
      <c r="C45" s="193"/>
      <c r="D45" s="193"/>
      <c r="E45" s="194"/>
      <c r="F45" s="194"/>
      <c r="G45" s="194"/>
      <c r="H45" s="194"/>
      <c r="I45" s="168"/>
      <c r="J45" s="168"/>
      <c r="K45" s="169" t="s">
        <v>24</v>
      </c>
      <c r="L45" s="49">
        <v>1</v>
      </c>
      <c r="M45" s="49">
        <v>13</v>
      </c>
      <c r="N45" s="407">
        <v>0</v>
      </c>
      <c r="O45" s="454"/>
      <c r="P45" s="322">
        <v>0</v>
      </c>
      <c r="Q45" s="69"/>
      <c r="R45" s="401">
        <f>R46</f>
        <v>952.5</v>
      </c>
      <c r="S45" s="446"/>
      <c r="T45" s="403">
        <f>T46</f>
        <v>669</v>
      </c>
      <c r="U45" s="422"/>
      <c r="V45" s="170">
        <f>V46</f>
        <v>669</v>
      </c>
    </row>
    <row r="46" spans="1:22" ht="22.5" customHeight="1" thickBot="1">
      <c r="A46" s="47"/>
      <c r="B46" s="192"/>
      <c r="C46" s="193"/>
      <c r="D46" s="193"/>
      <c r="E46" s="194"/>
      <c r="F46" s="194"/>
      <c r="G46" s="194"/>
      <c r="H46" s="194"/>
      <c r="I46" s="168"/>
      <c r="J46" s="168"/>
      <c r="K46" s="169" t="s">
        <v>149</v>
      </c>
      <c r="L46" s="49">
        <v>1</v>
      </c>
      <c r="M46" s="49">
        <v>13</v>
      </c>
      <c r="N46" s="407">
        <v>7700000000</v>
      </c>
      <c r="O46" s="454"/>
      <c r="P46" s="322">
        <v>0</v>
      </c>
      <c r="Q46" s="69"/>
      <c r="R46" s="401">
        <f>R47</f>
        <v>952.5</v>
      </c>
      <c r="S46" s="446"/>
      <c r="T46" s="403">
        <f>T47</f>
        <v>669</v>
      </c>
      <c r="U46" s="422"/>
      <c r="V46" s="170">
        <f>V47</f>
        <v>669</v>
      </c>
    </row>
    <row r="47" spans="1:22" ht="21.75" customHeight="1" thickBot="1">
      <c r="A47" s="47"/>
      <c r="B47" s="192"/>
      <c r="C47" s="193"/>
      <c r="D47" s="193"/>
      <c r="E47" s="194"/>
      <c r="F47" s="194"/>
      <c r="G47" s="194"/>
      <c r="H47" s="194"/>
      <c r="I47" s="168"/>
      <c r="J47" s="168"/>
      <c r="K47" s="169" t="s">
        <v>156</v>
      </c>
      <c r="L47" s="49">
        <v>1</v>
      </c>
      <c r="M47" s="49">
        <v>13</v>
      </c>
      <c r="N47" s="407">
        <v>7700095100</v>
      </c>
      <c r="O47" s="454"/>
      <c r="P47" s="322">
        <v>0</v>
      </c>
      <c r="Q47" s="69"/>
      <c r="R47" s="401">
        <f>R49</f>
        <v>952.5</v>
      </c>
      <c r="S47" s="446"/>
      <c r="T47" s="403">
        <f>T49</f>
        <v>669</v>
      </c>
      <c r="U47" s="422"/>
      <c r="V47" s="170">
        <f>V49</f>
        <v>669</v>
      </c>
    </row>
    <row r="48" spans="1:22" ht="22.5" hidden="1" customHeight="1" thickBot="1">
      <c r="A48" s="47"/>
      <c r="B48" s="192"/>
      <c r="C48" s="193"/>
      <c r="D48" s="193"/>
      <c r="E48" s="194"/>
      <c r="F48" s="194"/>
      <c r="G48" s="194"/>
      <c r="H48" s="194"/>
      <c r="I48" s="168"/>
      <c r="J48" s="168"/>
      <c r="K48" s="169" t="s">
        <v>120</v>
      </c>
      <c r="L48" s="49">
        <v>1</v>
      </c>
      <c r="M48" s="49">
        <v>13</v>
      </c>
      <c r="N48" s="407">
        <v>7700095100</v>
      </c>
      <c r="O48" s="454"/>
      <c r="P48" s="68">
        <v>800</v>
      </c>
      <c r="Q48" s="69"/>
      <c r="R48" s="401">
        <v>0</v>
      </c>
      <c r="S48" s="446"/>
      <c r="T48" s="403">
        <v>0</v>
      </c>
      <c r="U48" s="422"/>
      <c r="V48" s="170">
        <v>0</v>
      </c>
    </row>
    <row r="49" spans="1:22" ht="22.5" customHeight="1" thickBot="1">
      <c r="A49" s="47"/>
      <c r="B49" s="192"/>
      <c r="C49" s="193"/>
      <c r="D49" s="193"/>
      <c r="E49" s="194"/>
      <c r="F49" s="194"/>
      <c r="G49" s="194"/>
      <c r="H49" s="194"/>
      <c r="I49" s="168"/>
      <c r="J49" s="168"/>
      <c r="K49" s="169" t="s">
        <v>121</v>
      </c>
      <c r="L49" s="49">
        <v>1</v>
      </c>
      <c r="M49" s="49">
        <v>13</v>
      </c>
      <c r="N49" s="407">
        <v>7700095100</v>
      </c>
      <c r="O49" s="454"/>
      <c r="P49" s="68">
        <v>850</v>
      </c>
      <c r="Q49" s="69"/>
      <c r="R49" s="401">
        <f>'Приложение 5'!Q60</f>
        <v>952.5</v>
      </c>
      <c r="S49" s="446"/>
      <c r="T49" s="403">
        <f>'Приложение 5'!R60</f>
        <v>669</v>
      </c>
      <c r="U49" s="422"/>
      <c r="V49" s="170">
        <f>'Приложение 5'!S60</f>
        <v>669</v>
      </c>
    </row>
    <row r="50" spans="1:22" ht="16.5" customHeight="1" thickBot="1">
      <c r="A50" s="47"/>
      <c r="B50" s="520" t="s">
        <v>100</v>
      </c>
      <c r="C50" s="521"/>
      <c r="D50" s="521"/>
      <c r="E50" s="521"/>
      <c r="F50" s="521"/>
      <c r="G50" s="521"/>
      <c r="H50" s="521"/>
      <c r="I50" s="521"/>
      <c r="J50" s="521"/>
      <c r="K50" s="522"/>
      <c r="L50" s="48">
        <v>2</v>
      </c>
      <c r="M50" s="48">
        <v>0</v>
      </c>
      <c r="N50" s="510">
        <v>0</v>
      </c>
      <c r="O50" s="511"/>
      <c r="P50" s="512">
        <v>0</v>
      </c>
      <c r="Q50" s="513"/>
      <c r="R50" s="447">
        <f>R51</f>
        <v>104800</v>
      </c>
      <c r="S50" s="448"/>
      <c r="T50" s="449">
        <f>T51</f>
        <v>108300</v>
      </c>
      <c r="U50" s="450"/>
      <c r="V50" s="186">
        <f>V51</f>
        <v>112100</v>
      </c>
    </row>
    <row r="51" spans="1:22" ht="15" customHeight="1" thickBot="1">
      <c r="A51" s="47"/>
      <c r="B51" s="523"/>
      <c r="C51" s="509"/>
      <c r="D51" s="524" t="s">
        <v>28</v>
      </c>
      <c r="E51" s="521"/>
      <c r="F51" s="521"/>
      <c r="G51" s="521"/>
      <c r="H51" s="521"/>
      <c r="I51" s="521"/>
      <c r="J51" s="521"/>
      <c r="K51" s="522"/>
      <c r="L51" s="48">
        <v>2</v>
      </c>
      <c r="M51" s="48">
        <v>3</v>
      </c>
      <c r="N51" s="510">
        <v>0</v>
      </c>
      <c r="O51" s="511"/>
      <c r="P51" s="512">
        <v>0</v>
      </c>
      <c r="Q51" s="513"/>
      <c r="R51" s="447">
        <f>R52</f>
        <v>104800</v>
      </c>
      <c r="S51" s="448"/>
      <c r="T51" s="449">
        <f>T52</f>
        <v>108300</v>
      </c>
      <c r="U51" s="450"/>
      <c r="V51" s="186">
        <f>V52</f>
        <v>112100</v>
      </c>
    </row>
    <row r="52" spans="1:22" ht="30" customHeight="1" thickBot="1">
      <c r="A52" s="47"/>
      <c r="B52" s="523"/>
      <c r="C52" s="509"/>
      <c r="D52" s="507"/>
      <c r="E52" s="509"/>
      <c r="F52" s="525" t="s">
        <v>157</v>
      </c>
      <c r="G52" s="526"/>
      <c r="H52" s="526"/>
      <c r="I52" s="526"/>
      <c r="J52" s="526"/>
      <c r="K52" s="527"/>
      <c r="L52" s="49">
        <v>2</v>
      </c>
      <c r="M52" s="49">
        <v>3</v>
      </c>
      <c r="N52" s="407">
        <v>5500000000</v>
      </c>
      <c r="O52" s="408"/>
      <c r="P52" s="451">
        <v>0</v>
      </c>
      <c r="Q52" s="452"/>
      <c r="R52" s="401">
        <f>R53</f>
        <v>104800</v>
      </c>
      <c r="S52" s="453"/>
      <c r="T52" s="403">
        <f>T53</f>
        <v>108300</v>
      </c>
      <c r="U52" s="423"/>
      <c r="V52" s="170">
        <f>V53</f>
        <v>112100</v>
      </c>
    </row>
    <row r="53" spans="1:22" ht="19.5" customHeight="1" thickBot="1">
      <c r="A53" s="47"/>
      <c r="B53" s="523"/>
      <c r="C53" s="509"/>
      <c r="D53" s="507"/>
      <c r="E53" s="509"/>
      <c r="F53" s="507"/>
      <c r="G53" s="509"/>
      <c r="H53" s="525" t="s">
        <v>101</v>
      </c>
      <c r="I53" s="526"/>
      <c r="J53" s="526"/>
      <c r="K53" s="527"/>
      <c r="L53" s="49">
        <v>2</v>
      </c>
      <c r="M53" s="49">
        <v>3</v>
      </c>
      <c r="N53" s="407">
        <v>5520000000</v>
      </c>
      <c r="O53" s="408"/>
      <c r="P53" s="451">
        <v>0</v>
      </c>
      <c r="Q53" s="452"/>
      <c r="R53" s="401">
        <f>R54</f>
        <v>104800</v>
      </c>
      <c r="S53" s="453"/>
      <c r="T53" s="403">
        <f>T54</f>
        <v>108300</v>
      </c>
      <c r="U53" s="423"/>
      <c r="V53" s="170">
        <f>V54</f>
        <v>112100</v>
      </c>
    </row>
    <row r="54" spans="1:22" ht="15.75" customHeight="1">
      <c r="A54" s="427"/>
      <c r="B54" s="528"/>
      <c r="C54" s="493"/>
      <c r="D54" s="491"/>
      <c r="E54" s="493"/>
      <c r="F54" s="491"/>
      <c r="G54" s="493"/>
      <c r="H54" s="529" t="s">
        <v>235</v>
      </c>
      <c r="I54" s="530"/>
      <c r="J54" s="530"/>
      <c r="K54" s="531"/>
      <c r="L54" s="517">
        <v>2</v>
      </c>
      <c r="M54" s="517">
        <v>3</v>
      </c>
      <c r="N54" s="438">
        <v>5520051180</v>
      </c>
      <c r="O54" s="439"/>
      <c r="P54" s="535">
        <v>0</v>
      </c>
      <c r="Q54" s="536"/>
      <c r="R54" s="413">
        <f>R56+R57</f>
        <v>104800</v>
      </c>
      <c r="S54" s="414"/>
      <c r="T54" s="417">
        <f>T56+T57</f>
        <v>108300</v>
      </c>
      <c r="U54" s="418"/>
      <c r="V54" s="518">
        <f>V56+V57</f>
        <v>112100</v>
      </c>
    </row>
    <row r="55" spans="1:22" ht="8.25" customHeight="1" thickBot="1">
      <c r="A55" s="427"/>
      <c r="B55" s="472"/>
      <c r="C55" s="474"/>
      <c r="D55" s="494"/>
      <c r="E55" s="474"/>
      <c r="F55" s="494"/>
      <c r="G55" s="474"/>
      <c r="H55" s="532"/>
      <c r="I55" s="533"/>
      <c r="J55" s="533"/>
      <c r="K55" s="534"/>
      <c r="L55" s="437"/>
      <c r="M55" s="437"/>
      <c r="N55" s="440"/>
      <c r="O55" s="441"/>
      <c r="P55" s="537"/>
      <c r="Q55" s="538"/>
      <c r="R55" s="415"/>
      <c r="S55" s="416"/>
      <c r="T55" s="419"/>
      <c r="U55" s="420"/>
      <c r="V55" s="425"/>
    </row>
    <row r="56" spans="1:22" ht="22.5" customHeight="1" thickBot="1">
      <c r="A56" s="47"/>
      <c r="B56" s="523"/>
      <c r="C56" s="509"/>
      <c r="D56" s="507"/>
      <c r="E56" s="509"/>
      <c r="F56" s="507"/>
      <c r="G56" s="509"/>
      <c r="H56" s="507"/>
      <c r="I56" s="508"/>
      <c r="J56" s="509"/>
      <c r="K56" s="50" t="s">
        <v>95</v>
      </c>
      <c r="L56" s="49">
        <v>2</v>
      </c>
      <c r="M56" s="49">
        <v>3</v>
      </c>
      <c r="N56" s="407">
        <v>5520051180</v>
      </c>
      <c r="O56" s="408"/>
      <c r="P56" s="405">
        <v>120</v>
      </c>
      <c r="Q56" s="406"/>
      <c r="R56" s="401">
        <f>'Приложение 5'!Q66</f>
        <v>104160</v>
      </c>
      <c r="S56" s="453"/>
      <c r="T56" s="403">
        <f>'Приложение 5'!R66</f>
        <v>104160</v>
      </c>
      <c r="U56" s="423"/>
      <c r="V56" s="170">
        <f>'Приложение 5'!S66</f>
        <v>104160</v>
      </c>
    </row>
    <row r="57" spans="1:22" ht="15" customHeight="1" thickBot="1">
      <c r="A57" s="427"/>
      <c r="B57" s="528"/>
      <c r="C57" s="493"/>
      <c r="D57" s="491"/>
      <c r="E57" s="493"/>
      <c r="F57" s="491"/>
      <c r="G57" s="493"/>
      <c r="H57" s="491"/>
      <c r="I57" s="492"/>
      <c r="J57" s="493"/>
      <c r="K57" s="539" t="s">
        <v>104</v>
      </c>
      <c r="L57" s="517">
        <v>2</v>
      </c>
      <c r="M57" s="517">
        <v>3</v>
      </c>
      <c r="N57" s="407">
        <v>5520051180</v>
      </c>
      <c r="O57" s="408"/>
      <c r="P57" s="409">
        <v>240</v>
      </c>
      <c r="Q57" s="410"/>
      <c r="R57" s="413">
        <f>'Приложение 5'!Q70</f>
        <v>640</v>
      </c>
      <c r="S57" s="414"/>
      <c r="T57" s="417">
        <f>'Приложение 5'!R70</f>
        <v>4140</v>
      </c>
      <c r="U57" s="418"/>
      <c r="V57" s="518">
        <f>'Приложение 5'!S70</f>
        <v>7940</v>
      </c>
    </row>
    <row r="58" spans="1:22" ht="16.5" hidden="1" customHeight="1" thickBot="1">
      <c r="A58" s="427"/>
      <c r="B58" s="472"/>
      <c r="C58" s="474"/>
      <c r="D58" s="494"/>
      <c r="E58" s="474"/>
      <c r="F58" s="494"/>
      <c r="G58" s="474"/>
      <c r="H58" s="494"/>
      <c r="I58" s="473"/>
      <c r="J58" s="474"/>
      <c r="K58" s="540"/>
      <c r="L58" s="437"/>
      <c r="M58" s="437"/>
      <c r="N58" s="407">
        <v>6020051180</v>
      </c>
      <c r="O58" s="408"/>
      <c r="P58" s="411"/>
      <c r="Q58" s="412"/>
      <c r="R58" s="415"/>
      <c r="S58" s="416"/>
      <c r="T58" s="419"/>
      <c r="U58" s="420"/>
      <c r="V58" s="425"/>
    </row>
    <row r="59" spans="1:22">
      <c r="A59" s="427"/>
      <c r="B59" s="528" t="s">
        <v>102</v>
      </c>
      <c r="C59" s="492"/>
      <c r="D59" s="492"/>
      <c r="E59" s="492"/>
      <c r="F59" s="492"/>
      <c r="G59" s="492"/>
      <c r="H59" s="492"/>
      <c r="I59" s="492"/>
      <c r="J59" s="492"/>
      <c r="K59" s="493"/>
      <c r="L59" s="495">
        <v>3</v>
      </c>
      <c r="M59" s="495">
        <v>0</v>
      </c>
      <c r="N59" s="496">
        <v>0</v>
      </c>
      <c r="O59" s="497"/>
      <c r="P59" s="502">
        <v>0</v>
      </c>
      <c r="Q59" s="503"/>
      <c r="R59" s="498">
        <f>R61+R68</f>
        <v>107179.78</v>
      </c>
      <c r="S59" s="499"/>
      <c r="T59" s="541">
        <f>T61+T68</f>
        <v>112000</v>
      </c>
      <c r="U59" s="542"/>
      <c r="V59" s="500">
        <f>V61+V68</f>
        <v>112000</v>
      </c>
    </row>
    <row r="60" spans="1:22" ht="8.25" customHeight="1" thickBot="1">
      <c r="A60" s="427"/>
      <c r="B60" s="472"/>
      <c r="C60" s="473"/>
      <c r="D60" s="473"/>
      <c r="E60" s="473"/>
      <c r="F60" s="473"/>
      <c r="G60" s="473"/>
      <c r="H60" s="473"/>
      <c r="I60" s="473"/>
      <c r="J60" s="473"/>
      <c r="K60" s="474"/>
      <c r="L60" s="476"/>
      <c r="M60" s="476"/>
      <c r="N60" s="479"/>
      <c r="O60" s="480"/>
      <c r="P60" s="483"/>
      <c r="Q60" s="484"/>
      <c r="R60" s="487"/>
      <c r="S60" s="488"/>
      <c r="T60" s="543"/>
      <c r="U60" s="544"/>
      <c r="V60" s="490"/>
    </row>
    <row r="61" spans="1:22" ht="25.5" customHeight="1" thickBot="1">
      <c r="A61" s="47"/>
      <c r="B61" s="164"/>
      <c r="C61" s="507" t="s">
        <v>221</v>
      </c>
      <c r="D61" s="508"/>
      <c r="E61" s="508"/>
      <c r="F61" s="508"/>
      <c r="G61" s="508"/>
      <c r="H61" s="508"/>
      <c r="I61" s="508"/>
      <c r="J61" s="508"/>
      <c r="K61" s="509"/>
      <c r="L61" s="48">
        <v>3</v>
      </c>
      <c r="M61" s="48">
        <v>10</v>
      </c>
      <c r="N61" s="510">
        <v>0</v>
      </c>
      <c r="O61" s="511"/>
      <c r="P61" s="512">
        <v>0</v>
      </c>
      <c r="Q61" s="513"/>
      <c r="R61" s="447">
        <f>R62</f>
        <v>105179.78</v>
      </c>
      <c r="S61" s="448"/>
      <c r="T61" s="449">
        <f>T62</f>
        <v>110000</v>
      </c>
      <c r="U61" s="450"/>
      <c r="V61" s="186">
        <f>V62</f>
        <v>110000</v>
      </c>
    </row>
    <row r="62" spans="1:22" ht="26.25" customHeight="1" thickBot="1">
      <c r="A62" s="47"/>
      <c r="B62" s="164"/>
      <c r="C62" s="442"/>
      <c r="D62" s="443"/>
      <c r="E62" s="444" t="s">
        <v>157</v>
      </c>
      <c r="F62" s="445"/>
      <c r="G62" s="445"/>
      <c r="H62" s="445"/>
      <c r="I62" s="445"/>
      <c r="J62" s="445"/>
      <c r="K62" s="501"/>
      <c r="L62" s="49">
        <v>3</v>
      </c>
      <c r="M62" s="49">
        <v>10</v>
      </c>
      <c r="N62" s="407">
        <v>5500000000</v>
      </c>
      <c r="O62" s="408"/>
      <c r="P62" s="451">
        <v>0</v>
      </c>
      <c r="Q62" s="452"/>
      <c r="R62" s="401">
        <f>R63</f>
        <v>105179.78</v>
      </c>
      <c r="S62" s="453"/>
      <c r="T62" s="403">
        <f>T63</f>
        <v>110000</v>
      </c>
      <c r="U62" s="423"/>
      <c r="V62" s="170">
        <f>V63</f>
        <v>110000</v>
      </c>
    </row>
    <row r="63" spans="1:22" ht="15.75" customHeight="1">
      <c r="A63" s="427"/>
      <c r="B63" s="428"/>
      <c r="C63" s="430"/>
      <c r="D63" s="431"/>
      <c r="E63" s="409"/>
      <c r="F63" s="410"/>
      <c r="G63" s="504" t="s">
        <v>103</v>
      </c>
      <c r="H63" s="505"/>
      <c r="I63" s="505"/>
      <c r="J63" s="505"/>
      <c r="K63" s="506"/>
      <c r="L63" s="517">
        <v>3</v>
      </c>
      <c r="M63" s="517">
        <v>10</v>
      </c>
      <c r="N63" s="438">
        <v>5530000000</v>
      </c>
      <c r="O63" s="439"/>
      <c r="P63" s="535">
        <v>0</v>
      </c>
      <c r="Q63" s="536"/>
      <c r="R63" s="413">
        <f>R65</f>
        <v>105179.78</v>
      </c>
      <c r="S63" s="414"/>
      <c r="T63" s="417">
        <f>T66</f>
        <v>110000</v>
      </c>
      <c r="U63" s="418"/>
      <c r="V63" s="518">
        <f>V65</f>
        <v>110000</v>
      </c>
    </row>
    <row r="64" spans="1:22" ht="8.25" customHeight="1" thickBot="1">
      <c r="A64" s="427"/>
      <c r="B64" s="429"/>
      <c r="C64" s="432"/>
      <c r="D64" s="433"/>
      <c r="E64" s="411"/>
      <c r="F64" s="412"/>
      <c r="G64" s="514"/>
      <c r="H64" s="515"/>
      <c r="I64" s="515"/>
      <c r="J64" s="515"/>
      <c r="K64" s="516"/>
      <c r="L64" s="437"/>
      <c r="M64" s="437"/>
      <c r="N64" s="440"/>
      <c r="O64" s="441"/>
      <c r="P64" s="537"/>
      <c r="Q64" s="538"/>
      <c r="R64" s="415"/>
      <c r="S64" s="416"/>
      <c r="T64" s="419"/>
      <c r="U64" s="420"/>
      <c r="V64" s="425"/>
    </row>
    <row r="65" spans="1:22" ht="30" customHeight="1" thickBot="1">
      <c r="A65" s="47"/>
      <c r="B65" s="164"/>
      <c r="C65" s="442"/>
      <c r="D65" s="443"/>
      <c r="E65" s="405"/>
      <c r="F65" s="406"/>
      <c r="G65" s="444" t="s">
        <v>125</v>
      </c>
      <c r="H65" s="445"/>
      <c r="I65" s="445"/>
      <c r="J65" s="445"/>
      <c r="K65" s="501"/>
      <c r="L65" s="49">
        <v>3</v>
      </c>
      <c r="M65" s="49">
        <v>10</v>
      </c>
      <c r="N65" s="407">
        <v>5530095020</v>
      </c>
      <c r="O65" s="408"/>
      <c r="P65" s="451">
        <v>0</v>
      </c>
      <c r="Q65" s="452"/>
      <c r="R65" s="401">
        <f>R66</f>
        <v>105179.78</v>
      </c>
      <c r="S65" s="453"/>
      <c r="T65" s="403">
        <f>T63</f>
        <v>110000</v>
      </c>
      <c r="U65" s="423"/>
      <c r="V65" s="170">
        <f>V66</f>
        <v>110000</v>
      </c>
    </row>
    <row r="66" spans="1:22" ht="18.75" customHeight="1" thickBot="1">
      <c r="A66" s="427"/>
      <c r="B66" s="428"/>
      <c r="C66" s="430"/>
      <c r="D66" s="431"/>
      <c r="E66" s="409"/>
      <c r="F66" s="410"/>
      <c r="G66" s="434"/>
      <c r="H66" s="504" t="s">
        <v>104</v>
      </c>
      <c r="I66" s="505"/>
      <c r="J66" s="505"/>
      <c r="K66" s="506"/>
      <c r="L66" s="517">
        <v>3</v>
      </c>
      <c r="M66" s="517">
        <v>10</v>
      </c>
      <c r="N66" s="438">
        <v>5530095020</v>
      </c>
      <c r="O66" s="439"/>
      <c r="P66" s="504">
        <v>240</v>
      </c>
      <c r="Q66" s="506"/>
      <c r="R66" s="413">
        <f>'Приложение 5'!Q77</f>
        <v>105179.78</v>
      </c>
      <c r="S66" s="414"/>
      <c r="T66" s="417">
        <f>'Приложение 5'!R77</f>
        <v>110000</v>
      </c>
      <c r="U66" s="418"/>
      <c r="V66" s="518">
        <f>'Приложение 5'!S77</f>
        <v>110000</v>
      </c>
    </row>
    <row r="67" spans="1:22" ht="6" hidden="1" customHeight="1" thickBot="1">
      <c r="A67" s="427"/>
      <c r="B67" s="429"/>
      <c r="C67" s="432"/>
      <c r="D67" s="433"/>
      <c r="E67" s="411"/>
      <c r="F67" s="412"/>
      <c r="G67" s="435"/>
      <c r="H67" s="514"/>
      <c r="I67" s="515"/>
      <c r="J67" s="515"/>
      <c r="K67" s="545"/>
      <c r="L67" s="546"/>
      <c r="M67" s="546"/>
      <c r="N67" s="440"/>
      <c r="O67" s="441"/>
      <c r="P67" s="514"/>
      <c r="Q67" s="516"/>
      <c r="R67" s="415"/>
      <c r="S67" s="416"/>
      <c r="T67" s="419"/>
      <c r="U67" s="420"/>
      <c r="V67" s="425"/>
    </row>
    <row r="68" spans="1:22" ht="18.75" customHeight="1" thickBot="1">
      <c r="A68" s="47"/>
      <c r="B68" s="196"/>
      <c r="C68" s="192"/>
      <c r="D68" s="192"/>
      <c r="E68" s="197"/>
      <c r="F68" s="197"/>
      <c r="G68" s="197"/>
      <c r="H68" s="190"/>
      <c r="I68" s="190"/>
      <c r="J68" s="190"/>
      <c r="K68" s="198" t="s">
        <v>155</v>
      </c>
      <c r="L68" s="184">
        <v>3</v>
      </c>
      <c r="M68" s="199">
        <v>14</v>
      </c>
      <c r="N68" s="421">
        <v>0</v>
      </c>
      <c r="O68" s="422"/>
      <c r="P68" s="325">
        <v>0</v>
      </c>
      <c r="Q68" s="195"/>
      <c r="R68" s="401">
        <f>R70</f>
        <v>2000</v>
      </c>
      <c r="S68" s="446"/>
      <c r="T68" s="403">
        <f>T70</f>
        <v>2000</v>
      </c>
      <c r="U68" s="422"/>
      <c r="V68" s="185">
        <f>V70</f>
        <v>2000</v>
      </c>
    </row>
    <row r="69" spans="1:22" ht="18.75" customHeight="1" thickBot="1">
      <c r="A69" s="47"/>
      <c r="B69" s="196"/>
      <c r="C69" s="192"/>
      <c r="D69" s="192"/>
      <c r="E69" s="197"/>
      <c r="F69" s="197"/>
      <c r="G69" s="197"/>
      <c r="H69" s="190"/>
      <c r="I69" s="190"/>
      <c r="J69" s="190"/>
      <c r="K69" s="198" t="s">
        <v>149</v>
      </c>
      <c r="L69" s="184">
        <v>3</v>
      </c>
      <c r="M69" s="199">
        <v>14</v>
      </c>
      <c r="N69" s="407">
        <v>7700000000</v>
      </c>
      <c r="O69" s="404"/>
      <c r="P69" s="325">
        <v>0</v>
      </c>
      <c r="Q69" s="195"/>
      <c r="R69" s="401">
        <f>R70</f>
        <v>2000</v>
      </c>
      <c r="S69" s="402"/>
      <c r="T69" s="403">
        <f>T70</f>
        <v>2000</v>
      </c>
      <c r="U69" s="404"/>
      <c r="V69" s="185">
        <f>V70</f>
        <v>2000</v>
      </c>
    </row>
    <row r="70" spans="1:22" ht="18.75" customHeight="1" thickBot="1">
      <c r="A70" s="47"/>
      <c r="B70" s="196"/>
      <c r="C70" s="192"/>
      <c r="D70" s="192"/>
      <c r="E70" s="197"/>
      <c r="F70" s="197"/>
      <c r="G70" s="197"/>
      <c r="H70" s="190"/>
      <c r="I70" s="190"/>
      <c r="J70" s="190"/>
      <c r="K70" s="198" t="s">
        <v>154</v>
      </c>
      <c r="L70" s="184">
        <v>3</v>
      </c>
      <c r="M70" s="199">
        <v>14</v>
      </c>
      <c r="N70" s="421">
        <v>7700020040</v>
      </c>
      <c r="O70" s="422"/>
      <c r="P70" s="325">
        <v>0</v>
      </c>
      <c r="Q70" s="195"/>
      <c r="R70" s="401">
        <f>R72</f>
        <v>2000</v>
      </c>
      <c r="S70" s="446"/>
      <c r="T70" s="403">
        <f>T72</f>
        <v>2000</v>
      </c>
      <c r="U70" s="422"/>
      <c r="V70" s="185">
        <f>V72</f>
        <v>2000</v>
      </c>
    </row>
    <row r="71" spans="1:22" ht="18.75" hidden="1" customHeight="1" thickBot="1">
      <c r="A71" s="47"/>
      <c r="B71" s="196"/>
      <c r="C71" s="192"/>
      <c r="D71" s="192"/>
      <c r="E71" s="197"/>
      <c r="F71" s="197"/>
      <c r="G71" s="197"/>
      <c r="H71" s="190"/>
      <c r="I71" s="190"/>
      <c r="J71" s="190"/>
      <c r="K71" s="198" t="s">
        <v>159</v>
      </c>
      <c r="L71" s="184">
        <v>3</v>
      </c>
      <c r="M71" s="199">
        <v>14</v>
      </c>
      <c r="N71" s="421">
        <v>7700020040</v>
      </c>
      <c r="O71" s="422"/>
      <c r="P71" s="183">
        <v>200</v>
      </c>
      <c r="Q71" s="195"/>
      <c r="R71" s="401">
        <v>0</v>
      </c>
      <c r="S71" s="446"/>
      <c r="T71" s="403">
        <v>0</v>
      </c>
      <c r="U71" s="422"/>
      <c r="V71" s="185">
        <v>0</v>
      </c>
    </row>
    <row r="72" spans="1:22" ht="18.75" customHeight="1" thickBot="1">
      <c r="A72" s="47"/>
      <c r="B72" s="196"/>
      <c r="C72" s="192"/>
      <c r="D72" s="192"/>
      <c r="E72" s="197"/>
      <c r="F72" s="197"/>
      <c r="G72" s="197"/>
      <c r="H72" s="190"/>
      <c r="I72" s="190"/>
      <c r="J72" s="190"/>
      <c r="K72" s="198" t="s">
        <v>104</v>
      </c>
      <c r="L72" s="184">
        <v>3</v>
      </c>
      <c r="M72" s="199">
        <v>14</v>
      </c>
      <c r="N72" s="421">
        <v>7700020040</v>
      </c>
      <c r="O72" s="422"/>
      <c r="P72" s="183">
        <v>240</v>
      </c>
      <c r="Q72" s="195"/>
      <c r="R72" s="401">
        <f>'Приложение 5'!Q82</f>
        <v>2000</v>
      </c>
      <c r="S72" s="446"/>
      <c r="T72" s="403">
        <f>'Приложение 5'!R82</f>
        <v>2000</v>
      </c>
      <c r="U72" s="422"/>
      <c r="V72" s="170">
        <f>'Приложение 5'!S82</f>
        <v>2000</v>
      </c>
    </row>
    <row r="73" spans="1:22" ht="16.5" customHeight="1" thickBot="1">
      <c r="A73" s="47"/>
      <c r="B73" s="523" t="s">
        <v>105</v>
      </c>
      <c r="C73" s="508"/>
      <c r="D73" s="508"/>
      <c r="E73" s="508"/>
      <c r="F73" s="508"/>
      <c r="G73" s="508"/>
      <c r="H73" s="508"/>
      <c r="I73" s="508"/>
      <c r="J73" s="508"/>
      <c r="K73" s="474"/>
      <c r="L73" s="48">
        <v>4</v>
      </c>
      <c r="M73" s="48">
        <v>0</v>
      </c>
      <c r="N73" s="510">
        <v>0</v>
      </c>
      <c r="O73" s="511"/>
      <c r="P73" s="512">
        <v>0</v>
      </c>
      <c r="Q73" s="513"/>
      <c r="R73" s="447">
        <f>R74</f>
        <v>2145680.4</v>
      </c>
      <c r="S73" s="448"/>
      <c r="T73" s="449">
        <f>T74</f>
        <v>602000</v>
      </c>
      <c r="U73" s="450"/>
      <c r="V73" s="186">
        <f>V75+V86</f>
        <v>977000</v>
      </c>
    </row>
    <row r="74" spans="1:22" ht="14.25" customHeight="1" thickBot="1">
      <c r="A74" s="47"/>
      <c r="B74" s="164"/>
      <c r="C74" s="507" t="s">
        <v>40</v>
      </c>
      <c r="D74" s="508"/>
      <c r="E74" s="508"/>
      <c r="F74" s="508"/>
      <c r="G74" s="508"/>
      <c r="H74" s="508"/>
      <c r="I74" s="508"/>
      <c r="J74" s="508"/>
      <c r="K74" s="509"/>
      <c r="L74" s="48">
        <v>4</v>
      </c>
      <c r="M74" s="48">
        <v>9</v>
      </c>
      <c r="N74" s="510">
        <v>0</v>
      </c>
      <c r="O74" s="511"/>
      <c r="P74" s="512">
        <v>0</v>
      </c>
      <c r="Q74" s="513"/>
      <c r="R74" s="447">
        <f>R75</f>
        <v>2145680.4</v>
      </c>
      <c r="S74" s="448"/>
      <c r="T74" s="449">
        <f>T75</f>
        <v>602000</v>
      </c>
      <c r="U74" s="450"/>
      <c r="V74" s="186">
        <f>V75</f>
        <v>614000</v>
      </c>
    </row>
    <row r="75" spans="1:22" ht="28.5" customHeight="1" thickBot="1">
      <c r="A75" s="47"/>
      <c r="B75" s="164"/>
      <c r="C75" s="442"/>
      <c r="D75" s="443"/>
      <c r="E75" s="444" t="s">
        <v>157</v>
      </c>
      <c r="F75" s="445"/>
      <c r="G75" s="445"/>
      <c r="H75" s="445"/>
      <c r="I75" s="445"/>
      <c r="J75" s="445"/>
      <c r="K75" s="501"/>
      <c r="L75" s="49">
        <v>4</v>
      </c>
      <c r="M75" s="49">
        <v>9</v>
      </c>
      <c r="N75" s="407">
        <v>5500000000</v>
      </c>
      <c r="O75" s="408"/>
      <c r="P75" s="451">
        <v>0</v>
      </c>
      <c r="Q75" s="452"/>
      <c r="R75" s="401">
        <f>R76</f>
        <v>2145680.4</v>
      </c>
      <c r="S75" s="453"/>
      <c r="T75" s="403">
        <f>T76</f>
        <v>602000</v>
      </c>
      <c r="U75" s="423"/>
      <c r="V75" s="203">
        <f>V76</f>
        <v>614000</v>
      </c>
    </row>
    <row r="76" spans="1:22" ht="22.5" customHeight="1" thickBot="1">
      <c r="A76" s="427"/>
      <c r="B76" s="428"/>
      <c r="C76" s="430"/>
      <c r="D76" s="431"/>
      <c r="E76" s="409"/>
      <c r="F76" s="410"/>
      <c r="G76" s="504" t="s">
        <v>106</v>
      </c>
      <c r="H76" s="505"/>
      <c r="I76" s="505"/>
      <c r="J76" s="505"/>
      <c r="K76" s="506"/>
      <c r="L76" s="517">
        <v>4</v>
      </c>
      <c r="M76" s="517">
        <v>9</v>
      </c>
      <c r="N76" s="438">
        <v>5540000000</v>
      </c>
      <c r="O76" s="439"/>
      <c r="P76" s="535">
        <v>0</v>
      </c>
      <c r="Q76" s="536"/>
      <c r="R76" s="413">
        <f>R78+R84</f>
        <v>2145680.4</v>
      </c>
      <c r="S76" s="414"/>
      <c r="T76" s="417">
        <f>T78</f>
        <v>602000</v>
      </c>
      <c r="U76" s="569"/>
      <c r="V76" s="547">
        <f>V78</f>
        <v>614000</v>
      </c>
    </row>
    <row r="77" spans="1:22" ht="9.75" hidden="1" customHeight="1" thickBot="1">
      <c r="A77" s="427"/>
      <c r="B77" s="429"/>
      <c r="C77" s="432"/>
      <c r="D77" s="433"/>
      <c r="E77" s="411"/>
      <c r="F77" s="412"/>
      <c r="G77" s="514"/>
      <c r="H77" s="515"/>
      <c r="I77" s="515"/>
      <c r="J77" s="515"/>
      <c r="K77" s="516"/>
      <c r="L77" s="546"/>
      <c r="M77" s="546"/>
      <c r="N77" s="440"/>
      <c r="O77" s="441"/>
      <c r="P77" s="537"/>
      <c r="Q77" s="538"/>
      <c r="R77" s="415"/>
      <c r="S77" s="416"/>
      <c r="T77" s="419"/>
      <c r="U77" s="570"/>
      <c r="V77" s="548"/>
    </row>
    <row r="78" spans="1:22" ht="27.75" customHeight="1" thickBot="1">
      <c r="A78" s="47"/>
      <c r="B78" s="164"/>
      <c r="C78" s="442"/>
      <c r="D78" s="443"/>
      <c r="E78" s="405"/>
      <c r="F78" s="406"/>
      <c r="G78" s="444" t="s">
        <v>107</v>
      </c>
      <c r="H78" s="445"/>
      <c r="I78" s="445"/>
      <c r="J78" s="445"/>
      <c r="K78" s="445"/>
      <c r="L78" s="200">
        <v>4</v>
      </c>
      <c r="M78" s="200">
        <v>9</v>
      </c>
      <c r="N78" s="421">
        <v>5540095280</v>
      </c>
      <c r="O78" s="408"/>
      <c r="P78" s="451">
        <v>0</v>
      </c>
      <c r="Q78" s="452"/>
      <c r="R78" s="401">
        <f>R79</f>
        <v>713198.4</v>
      </c>
      <c r="S78" s="453"/>
      <c r="T78" s="403">
        <f>T79</f>
        <v>602000</v>
      </c>
      <c r="U78" s="426"/>
      <c r="V78" s="205">
        <f>V79</f>
        <v>614000</v>
      </c>
    </row>
    <row r="79" spans="1:22" ht="17.25" hidden="1" customHeight="1" thickBot="1">
      <c r="A79" s="427"/>
      <c r="B79" s="428"/>
      <c r="C79" s="430"/>
      <c r="D79" s="431"/>
      <c r="E79" s="409"/>
      <c r="F79" s="410"/>
      <c r="G79" s="434"/>
      <c r="H79" s="504" t="s">
        <v>104</v>
      </c>
      <c r="I79" s="505"/>
      <c r="J79" s="505"/>
      <c r="K79" s="506"/>
      <c r="L79" s="436">
        <v>4</v>
      </c>
      <c r="M79" s="436">
        <v>9</v>
      </c>
      <c r="N79" s="438">
        <v>5540095280</v>
      </c>
      <c r="O79" s="439"/>
      <c r="P79" s="409">
        <v>240</v>
      </c>
      <c r="Q79" s="410"/>
      <c r="R79" s="413">
        <f>'Приложение 5'!Q88</f>
        <v>713198.4</v>
      </c>
      <c r="S79" s="414"/>
      <c r="T79" s="417">
        <f>'Приложение 5'!R86</f>
        <v>602000</v>
      </c>
      <c r="U79" s="418"/>
      <c r="V79" s="424">
        <f>'Приложение 5'!S86</f>
        <v>614000</v>
      </c>
    </row>
    <row r="80" spans="1:22" ht="17.25" customHeight="1" thickBot="1">
      <c r="A80" s="427"/>
      <c r="B80" s="429"/>
      <c r="C80" s="432"/>
      <c r="D80" s="433"/>
      <c r="E80" s="411"/>
      <c r="F80" s="412"/>
      <c r="G80" s="435"/>
      <c r="H80" s="514"/>
      <c r="I80" s="515"/>
      <c r="J80" s="515"/>
      <c r="K80" s="516"/>
      <c r="L80" s="437"/>
      <c r="M80" s="437"/>
      <c r="N80" s="440"/>
      <c r="O80" s="441"/>
      <c r="P80" s="411"/>
      <c r="Q80" s="412"/>
      <c r="R80" s="415"/>
      <c r="S80" s="416"/>
      <c r="T80" s="419"/>
      <c r="U80" s="420"/>
      <c r="V80" s="425"/>
    </row>
    <row r="81" spans="1:22" ht="27.75" hidden="1" customHeight="1" thickBot="1">
      <c r="A81" s="47"/>
      <c r="B81" s="164"/>
      <c r="C81" s="442"/>
      <c r="D81" s="443"/>
      <c r="E81" s="405"/>
      <c r="F81" s="406"/>
      <c r="G81" s="444" t="s">
        <v>169</v>
      </c>
      <c r="H81" s="445"/>
      <c r="I81" s="445"/>
      <c r="J81" s="445"/>
      <c r="K81" s="445"/>
      <c r="L81" s="200">
        <v>4</v>
      </c>
      <c r="M81" s="200">
        <v>9</v>
      </c>
      <c r="N81" s="421" t="str">
        <f>N82</f>
        <v>554П5S1401</v>
      </c>
      <c r="O81" s="408"/>
      <c r="P81" s="405">
        <v>0</v>
      </c>
      <c r="Q81" s="406"/>
      <c r="R81" s="401">
        <f>R82</f>
        <v>0</v>
      </c>
      <c r="S81" s="453"/>
      <c r="T81" s="403">
        <f>T82</f>
        <v>0</v>
      </c>
      <c r="U81" s="423"/>
      <c r="V81" s="170">
        <f>V82</f>
        <v>0</v>
      </c>
    </row>
    <row r="82" spans="1:22" ht="17.25" hidden="1" customHeight="1">
      <c r="A82" s="427"/>
      <c r="B82" s="428"/>
      <c r="C82" s="430"/>
      <c r="D82" s="431"/>
      <c r="E82" s="409"/>
      <c r="F82" s="410"/>
      <c r="G82" s="434"/>
      <c r="H82" s="504" t="s">
        <v>104</v>
      </c>
      <c r="I82" s="505"/>
      <c r="J82" s="505"/>
      <c r="K82" s="506"/>
      <c r="L82" s="436">
        <v>4</v>
      </c>
      <c r="M82" s="436">
        <v>9</v>
      </c>
      <c r="N82" s="438" t="s">
        <v>168</v>
      </c>
      <c r="O82" s="439"/>
      <c r="P82" s="409">
        <v>240</v>
      </c>
      <c r="Q82" s="410"/>
      <c r="R82" s="413">
        <f>'Приложение 5'!Q93</f>
        <v>0</v>
      </c>
      <c r="S82" s="414"/>
      <c r="T82" s="417">
        <f>'Приложение 5'!R93</f>
        <v>0</v>
      </c>
      <c r="U82" s="418"/>
      <c r="V82" s="518">
        <f>'Приложение 5'!S93</f>
        <v>0</v>
      </c>
    </row>
    <row r="83" spans="1:22" ht="17.25" hidden="1" customHeight="1" thickBot="1">
      <c r="A83" s="427"/>
      <c r="B83" s="429"/>
      <c r="C83" s="432"/>
      <c r="D83" s="433"/>
      <c r="E83" s="411"/>
      <c r="F83" s="412"/>
      <c r="G83" s="435"/>
      <c r="H83" s="514"/>
      <c r="I83" s="515"/>
      <c r="J83" s="515"/>
      <c r="K83" s="516"/>
      <c r="L83" s="437"/>
      <c r="M83" s="437"/>
      <c r="N83" s="440"/>
      <c r="O83" s="441"/>
      <c r="P83" s="411"/>
      <c r="Q83" s="412"/>
      <c r="R83" s="415"/>
      <c r="S83" s="416"/>
      <c r="T83" s="419"/>
      <c r="U83" s="420"/>
      <c r="V83" s="425"/>
    </row>
    <row r="84" spans="1:22" ht="25.5" customHeight="1" thickBot="1">
      <c r="A84" s="47"/>
      <c r="B84" s="196"/>
      <c r="C84" s="192"/>
      <c r="D84" s="192"/>
      <c r="E84" s="197"/>
      <c r="F84" s="197"/>
      <c r="G84" s="197"/>
      <c r="H84" s="190"/>
      <c r="I84" s="190"/>
      <c r="J84" s="190"/>
      <c r="K84" s="195" t="s">
        <v>259</v>
      </c>
      <c r="L84" s="49">
        <v>4</v>
      </c>
      <c r="M84" s="49">
        <v>9</v>
      </c>
      <c r="N84" s="407" t="s">
        <v>217</v>
      </c>
      <c r="O84" s="404"/>
      <c r="P84" s="324">
        <v>0</v>
      </c>
      <c r="Q84" s="189"/>
      <c r="R84" s="401">
        <f>R85</f>
        <v>1432482</v>
      </c>
      <c r="S84" s="402"/>
      <c r="T84" s="403">
        <v>0</v>
      </c>
      <c r="U84" s="423"/>
      <c r="V84" s="170">
        <v>0</v>
      </c>
    </row>
    <row r="85" spans="1:22" ht="25.5" customHeight="1" thickBot="1">
      <c r="A85" s="47"/>
      <c r="B85" s="196"/>
      <c r="C85" s="192"/>
      <c r="D85" s="192"/>
      <c r="E85" s="197"/>
      <c r="F85" s="197"/>
      <c r="G85" s="197"/>
      <c r="H85" s="190"/>
      <c r="I85" s="190"/>
      <c r="J85" s="190"/>
      <c r="K85" s="195" t="s">
        <v>104</v>
      </c>
      <c r="L85" s="49">
        <v>4</v>
      </c>
      <c r="M85" s="49">
        <v>9</v>
      </c>
      <c r="N85" s="407" t="s">
        <v>217</v>
      </c>
      <c r="O85" s="404"/>
      <c r="P85" s="236">
        <v>240</v>
      </c>
      <c r="Q85" s="189"/>
      <c r="R85" s="401">
        <v>1432482</v>
      </c>
      <c r="S85" s="402"/>
      <c r="T85" s="403">
        <v>0</v>
      </c>
      <c r="U85" s="404"/>
      <c r="V85" s="170">
        <v>0</v>
      </c>
    </row>
    <row r="86" spans="1:22" ht="21" customHeight="1" thickBot="1">
      <c r="A86" s="47"/>
      <c r="B86" s="196"/>
      <c r="C86" s="192"/>
      <c r="D86" s="192"/>
      <c r="E86" s="197"/>
      <c r="F86" s="197"/>
      <c r="G86" s="197"/>
      <c r="H86" s="190"/>
      <c r="I86" s="190"/>
      <c r="J86" s="190"/>
      <c r="K86" s="237" t="s">
        <v>216</v>
      </c>
      <c r="L86" s="48">
        <v>4</v>
      </c>
      <c r="M86" s="48">
        <v>12</v>
      </c>
      <c r="N86" s="510">
        <v>0</v>
      </c>
      <c r="O86" s="563"/>
      <c r="P86" s="323">
        <v>0</v>
      </c>
      <c r="Q86" s="164"/>
      <c r="R86" s="564">
        <v>0</v>
      </c>
      <c r="S86" s="565"/>
      <c r="T86" s="564">
        <v>0</v>
      </c>
      <c r="U86" s="565"/>
      <c r="V86" s="186">
        <f>V87</f>
        <v>363000</v>
      </c>
    </row>
    <row r="87" spans="1:22" ht="27" customHeight="1" thickBot="1">
      <c r="A87" s="47"/>
      <c r="B87" s="196"/>
      <c r="C87" s="192"/>
      <c r="D87" s="192"/>
      <c r="E87" s="197"/>
      <c r="F87" s="197"/>
      <c r="G87" s="197"/>
      <c r="H87" s="190"/>
      <c r="I87" s="190"/>
      <c r="J87" s="190"/>
      <c r="K87" s="195" t="s">
        <v>157</v>
      </c>
      <c r="L87" s="49">
        <v>4</v>
      </c>
      <c r="M87" s="49">
        <v>12</v>
      </c>
      <c r="N87" s="407">
        <v>5500000000</v>
      </c>
      <c r="O87" s="404"/>
      <c r="P87" s="324">
        <v>0</v>
      </c>
      <c r="Q87" s="189"/>
      <c r="R87" s="566">
        <v>0</v>
      </c>
      <c r="S87" s="567"/>
      <c r="T87" s="566">
        <v>0</v>
      </c>
      <c r="U87" s="567"/>
      <c r="V87" s="170">
        <f>V88</f>
        <v>363000</v>
      </c>
    </row>
    <row r="88" spans="1:22" ht="33" customHeight="1" thickBot="1">
      <c r="A88" s="47"/>
      <c r="B88" s="196"/>
      <c r="C88" s="192"/>
      <c r="D88" s="192"/>
      <c r="E88" s="197"/>
      <c r="F88" s="197"/>
      <c r="G88" s="197"/>
      <c r="H88" s="190"/>
      <c r="I88" s="190"/>
      <c r="J88" s="190"/>
      <c r="K88" s="195" t="s">
        <v>210</v>
      </c>
      <c r="L88" s="49">
        <v>4</v>
      </c>
      <c r="M88" s="49">
        <v>12</v>
      </c>
      <c r="N88" s="407">
        <v>5590000000</v>
      </c>
      <c r="O88" s="404"/>
      <c r="P88" s="324">
        <v>0</v>
      </c>
      <c r="Q88" s="189"/>
      <c r="R88" s="566">
        <v>0</v>
      </c>
      <c r="S88" s="567"/>
      <c r="T88" s="566">
        <v>0</v>
      </c>
      <c r="U88" s="567"/>
      <c r="V88" s="170">
        <f>V89</f>
        <v>363000</v>
      </c>
    </row>
    <row r="89" spans="1:22" ht="39" customHeight="1" thickBot="1">
      <c r="A89" s="47"/>
      <c r="B89" s="196"/>
      <c r="C89" s="192"/>
      <c r="D89" s="192"/>
      <c r="E89" s="197"/>
      <c r="F89" s="197"/>
      <c r="G89" s="197"/>
      <c r="H89" s="190"/>
      <c r="I89" s="190"/>
      <c r="J89" s="190"/>
      <c r="K89" s="195" t="s">
        <v>232</v>
      </c>
      <c r="L89" s="49">
        <v>4</v>
      </c>
      <c r="M89" s="49">
        <v>12</v>
      </c>
      <c r="N89" s="407" t="s">
        <v>211</v>
      </c>
      <c r="O89" s="404"/>
      <c r="P89" s="324">
        <v>0</v>
      </c>
      <c r="Q89" s="189"/>
      <c r="R89" s="566">
        <v>0</v>
      </c>
      <c r="S89" s="567"/>
      <c r="T89" s="566">
        <v>0</v>
      </c>
      <c r="U89" s="567"/>
      <c r="V89" s="170">
        <f>V90</f>
        <v>363000</v>
      </c>
    </row>
    <row r="90" spans="1:22" ht="18.75" customHeight="1" thickBot="1">
      <c r="A90" s="47"/>
      <c r="B90" s="196"/>
      <c r="C90" s="192"/>
      <c r="D90" s="192"/>
      <c r="E90" s="197"/>
      <c r="F90" s="197"/>
      <c r="G90" s="197"/>
      <c r="H90" s="190"/>
      <c r="I90" s="190"/>
      <c r="J90" s="190"/>
      <c r="K90" s="195" t="s">
        <v>104</v>
      </c>
      <c r="L90" s="49">
        <v>4</v>
      </c>
      <c r="M90" s="49">
        <v>12</v>
      </c>
      <c r="N90" s="407" t="s">
        <v>211</v>
      </c>
      <c r="O90" s="404"/>
      <c r="P90" s="236">
        <v>240</v>
      </c>
      <c r="Q90" s="189"/>
      <c r="R90" s="566">
        <v>0</v>
      </c>
      <c r="S90" s="567"/>
      <c r="T90" s="566">
        <v>0</v>
      </c>
      <c r="U90" s="567"/>
      <c r="V90" s="170">
        <v>363000</v>
      </c>
    </row>
    <row r="91" spans="1:22" ht="18.75" customHeight="1" thickBot="1">
      <c r="A91" s="47"/>
      <c r="B91" s="523" t="s">
        <v>108</v>
      </c>
      <c r="C91" s="508"/>
      <c r="D91" s="508"/>
      <c r="E91" s="508"/>
      <c r="F91" s="508"/>
      <c r="G91" s="508"/>
      <c r="H91" s="508"/>
      <c r="I91" s="508"/>
      <c r="J91" s="508"/>
      <c r="K91" s="509"/>
      <c r="L91" s="48">
        <v>5</v>
      </c>
      <c r="M91" s="48">
        <v>0</v>
      </c>
      <c r="N91" s="510">
        <v>0</v>
      </c>
      <c r="O91" s="511"/>
      <c r="P91" s="512">
        <v>0</v>
      </c>
      <c r="Q91" s="513"/>
      <c r="R91" s="447">
        <f>R92</f>
        <v>9328</v>
      </c>
      <c r="S91" s="448"/>
      <c r="T91" s="449">
        <f>T92</f>
        <v>100976</v>
      </c>
      <c r="U91" s="450"/>
      <c r="V91" s="186">
        <f>V93</f>
        <v>100976</v>
      </c>
    </row>
    <row r="92" spans="1:22" ht="16.5" customHeight="1" thickBot="1">
      <c r="A92" s="47"/>
      <c r="B92" s="164"/>
      <c r="C92" s="507" t="s">
        <v>31</v>
      </c>
      <c r="D92" s="508"/>
      <c r="E92" s="508"/>
      <c r="F92" s="508"/>
      <c r="G92" s="508"/>
      <c r="H92" s="508"/>
      <c r="I92" s="508"/>
      <c r="J92" s="508"/>
      <c r="K92" s="509"/>
      <c r="L92" s="48">
        <v>5</v>
      </c>
      <c r="M92" s="48">
        <v>3</v>
      </c>
      <c r="N92" s="510">
        <v>0</v>
      </c>
      <c r="O92" s="511"/>
      <c r="P92" s="512">
        <v>0</v>
      </c>
      <c r="Q92" s="513"/>
      <c r="R92" s="447">
        <f>R93</f>
        <v>9328</v>
      </c>
      <c r="S92" s="448"/>
      <c r="T92" s="449">
        <f>T93</f>
        <v>100976</v>
      </c>
      <c r="U92" s="450"/>
      <c r="V92" s="186">
        <f>V93</f>
        <v>100976</v>
      </c>
    </row>
    <row r="93" spans="1:22" ht="30.75" customHeight="1" thickBot="1">
      <c r="A93" s="47"/>
      <c r="B93" s="164"/>
      <c r="C93" s="442"/>
      <c r="D93" s="443"/>
      <c r="E93" s="444" t="s">
        <v>157</v>
      </c>
      <c r="F93" s="445"/>
      <c r="G93" s="445"/>
      <c r="H93" s="445"/>
      <c r="I93" s="445"/>
      <c r="J93" s="445"/>
      <c r="K93" s="501"/>
      <c r="L93" s="49">
        <v>5</v>
      </c>
      <c r="M93" s="49">
        <v>3</v>
      </c>
      <c r="N93" s="407">
        <v>5500000000</v>
      </c>
      <c r="O93" s="408"/>
      <c r="P93" s="451">
        <v>0</v>
      </c>
      <c r="Q93" s="452"/>
      <c r="R93" s="401">
        <f>R94</f>
        <v>9328</v>
      </c>
      <c r="S93" s="453"/>
      <c r="T93" s="403">
        <f>T94</f>
        <v>100976</v>
      </c>
      <c r="U93" s="423"/>
      <c r="V93" s="170">
        <f>V94</f>
        <v>100976</v>
      </c>
    </row>
    <row r="94" spans="1:22" ht="19.5" customHeight="1" thickBot="1">
      <c r="A94" s="47"/>
      <c r="B94" s="164"/>
      <c r="C94" s="442"/>
      <c r="D94" s="443"/>
      <c r="E94" s="444" t="s">
        <v>260</v>
      </c>
      <c r="F94" s="445"/>
      <c r="G94" s="445"/>
      <c r="H94" s="445"/>
      <c r="I94" s="445"/>
      <c r="J94" s="445"/>
      <c r="K94" s="501"/>
      <c r="L94" s="49">
        <v>5</v>
      </c>
      <c r="M94" s="49">
        <v>3</v>
      </c>
      <c r="N94" s="407">
        <v>5550000000</v>
      </c>
      <c r="O94" s="408"/>
      <c r="P94" s="451">
        <v>0</v>
      </c>
      <c r="Q94" s="452"/>
      <c r="R94" s="401">
        <f>R95</f>
        <v>9328</v>
      </c>
      <c r="S94" s="453"/>
      <c r="T94" s="403">
        <f>T95</f>
        <v>100976</v>
      </c>
      <c r="U94" s="423"/>
      <c r="V94" s="170">
        <f>V95</f>
        <v>100976</v>
      </c>
    </row>
    <row r="95" spans="1:22" ht="28.5" customHeight="1" thickBot="1">
      <c r="A95" s="47"/>
      <c r="B95" s="164"/>
      <c r="C95" s="442"/>
      <c r="D95" s="443"/>
      <c r="E95" s="444" t="s">
        <v>109</v>
      </c>
      <c r="F95" s="445"/>
      <c r="G95" s="445"/>
      <c r="H95" s="445"/>
      <c r="I95" s="445"/>
      <c r="J95" s="445"/>
      <c r="K95" s="501"/>
      <c r="L95" s="49">
        <v>5</v>
      </c>
      <c r="M95" s="49">
        <v>3</v>
      </c>
      <c r="N95" s="407">
        <v>5550095310</v>
      </c>
      <c r="O95" s="408"/>
      <c r="P95" s="451">
        <v>0</v>
      </c>
      <c r="Q95" s="452"/>
      <c r="R95" s="401">
        <f>R96</f>
        <v>9328</v>
      </c>
      <c r="S95" s="453"/>
      <c r="T95" s="403">
        <f>T96</f>
        <v>100976</v>
      </c>
      <c r="U95" s="423"/>
      <c r="V95" s="170">
        <f>V96</f>
        <v>100976</v>
      </c>
    </row>
    <row r="96" spans="1:22" ht="14.25" customHeight="1" thickBot="1">
      <c r="A96" s="47"/>
      <c r="B96" s="164"/>
      <c r="C96" s="442"/>
      <c r="D96" s="443"/>
      <c r="E96" s="444" t="s">
        <v>104</v>
      </c>
      <c r="F96" s="445"/>
      <c r="G96" s="445"/>
      <c r="H96" s="445"/>
      <c r="I96" s="445"/>
      <c r="J96" s="445"/>
      <c r="K96" s="501"/>
      <c r="L96" s="49">
        <v>5</v>
      </c>
      <c r="M96" s="49">
        <v>3</v>
      </c>
      <c r="N96" s="407">
        <v>5550095310</v>
      </c>
      <c r="O96" s="408"/>
      <c r="P96" s="405">
        <v>240</v>
      </c>
      <c r="Q96" s="406"/>
      <c r="R96" s="401">
        <f>'Приложение 5'!Q110</f>
        <v>9328</v>
      </c>
      <c r="S96" s="453"/>
      <c r="T96" s="403">
        <f>'Приложение 5'!R110</f>
        <v>100976</v>
      </c>
      <c r="U96" s="423"/>
      <c r="V96" s="170">
        <f>'Приложение 5'!S110</f>
        <v>100976</v>
      </c>
    </row>
    <row r="97" spans="1:22" ht="16.5" customHeight="1" thickBot="1">
      <c r="A97" s="47"/>
      <c r="B97" s="523" t="s">
        <v>110</v>
      </c>
      <c r="C97" s="508"/>
      <c r="D97" s="508"/>
      <c r="E97" s="508"/>
      <c r="F97" s="508"/>
      <c r="G97" s="508"/>
      <c r="H97" s="508"/>
      <c r="I97" s="508"/>
      <c r="J97" s="508"/>
      <c r="K97" s="509"/>
      <c r="L97" s="48">
        <v>8</v>
      </c>
      <c r="M97" s="48">
        <v>0</v>
      </c>
      <c r="N97" s="510">
        <v>0</v>
      </c>
      <c r="O97" s="511"/>
      <c r="P97" s="512">
        <v>0</v>
      </c>
      <c r="Q97" s="513"/>
      <c r="R97" s="447">
        <f>R98</f>
        <v>1364406.1099999999</v>
      </c>
      <c r="S97" s="448"/>
      <c r="T97" s="449">
        <f>T98</f>
        <v>1582150</v>
      </c>
      <c r="U97" s="450"/>
      <c r="V97" s="186">
        <f>V98</f>
        <v>1582150</v>
      </c>
    </row>
    <row r="98" spans="1:22" ht="16.5" thickBot="1">
      <c r="A98" s="47"/>
      <c r="B98" s="164"/>
      <c r="C98" s="507" t="s">
        <v>32</v>
      </c>
      <c r="D98" s="508"/>
      <c r="E98" s="508"/>
      <c r="F98" s="508"/>
      <c r="G98" s="508"/>
      <c r="H98" s="508"/>
      <c r="I98" s="508"/>
      <c r="J98" s="508"/>
      <c r="K98" s="509"/>
      <c r="L98" s="48">
        <v>8</v>
      </c>
      <c r="M98" s="48">
        <v>1</v>
      </c>
      <c r="N98" s="510">
        <v>0</v>
      </c>
      <c r="O98" s="511"/>
      <c r="P98" s="512">
        <v>0</v>
      </c>
      <c r="Q98" s="513"/>
      <c r="R98" s="447">
        <f>R99</f>
        <v>1364406.1099999999</v>
      </c>
      <c r="S98" s="448"/>
      <c r="T98" s="449">
        <f>T99</f>
        <v>1582150</v>
      </c>
      <c r="U98" s="450"/>
      <c r="V98" s="186">
        <f>V99</f>
        <v>1582150</v>
      </c>
    </row>
    <row r="99" spans="1:22" ht="26.25" customHeight="1" thickBot="1">
      <c r="A99" s="47"/>
      <c r="B99" s="164"/>
      <c r="C99" s="442"/>
      <c r="D99" s="443"/>
      <c r="E99" s="444" t="s">
        <v>157</v>
      </c>
      <c r="F99" s="445"/>
      <c r="G99" s="445"/>
      <c r="H99" s="445"/>
      <c r="I99" s="445"/>
      <c r="J99" s="445"/>
      <c r="K99" s="501"/>
      <c r="L99" s="49">
        <v>8</v>
      </c>
      <c r="M99" s="49">
        <v>1</v>
      </c>
      <c r="N99" s="407">
        <v>5500000000</v>
      </c>
      <c r="O99" s="408"/>
      <c r="P99" s="451">
        <v>0</v>
      </c>
      <c r="Q99" s="452"/>
      <c r="R99" s="401">
        <f>R100</f>
        <v>1364406.1099999999</v>
      </c>
      <c r="S99" s="453"/>
      <c r="T99" s="403">
        <f>T100</f>
        <v>1582150</v>
      </c>
      <c r="U99" s="423"/>
      <c r="V99" s="170">
        <f>V100</f>
        <v>1582150</v>
      </c>
    </row>
    <row r="100" spans="1:22" ht="15.75" customHeight="1" thickBot="1">
      <c r="A100" s="47"/>
      <c r="B100" s="164"/>
      <c r="C100" s="442"/>
      <c r="D100" s="443"/>
      <c r="E100" s="444" t="s">
        <v>111</v>
      </c>
      <c r="F100" s="445"/>
      <c r="G100" s="445"/>
      <c r="H100" s="445"/>
      <c r="I100" s="445"/>
      <c r="J100" s="445"/>
      <c r="K100" s="501"/>
      <c r="L100" s="49">
        <v>8</v>
      </c>
      <c r="M100" s="49">
        <v>1</v>
      </c>
      <c r="N100" s="407">
        <v>5560000000</v>
      </c>
      <c r="O100" s="408"/>
      <c r="P100" s="451">
        <v>0</v>
      </c>
      <c r="Q100" s="452"/>
      <c r="R100" s="401">
        <f>R101+R103+R106</f>
        <v>1364406.1099999999</v>
      </c>
      <c r="S100" s="453"/>
      <c r="T100" s="403">
        <f>T101+T103</f>
        <v>1582150</v>
      </c>
      <c r="U100" s="423"/>
      <c r="V100" s="170">
        <f>V101+V103+V105</f>
        <v>1582150</v>
      </c>
    </row>
    <row r="101" spans="1:22" ht="27" customHeight="1" thickBot="1">
      <c r="A101" s="47"/>
      <c r="B101" s="164"/>
      <c r="C101" s="165"/>
      <c r="D101" s="166"/>
      <c r="E101" s="167"/>
      <c r="F101" s="168"/>
      <c r="G101" s="444" t="s">
        <v>131</v>
      </c>
      <c r="H101" s="445"/>
      <c r="I101" s="445"/>
      <c r="J101" s="445"/>
      <c r="K101" s="501"/>
      <c r="L101" s="49">
        <v>8</v>
      </c>
      <c r="M101" s="49">
        <v>1</v>
      </c>
      <c r="N101" s="407">
        <v>5560075080</v>
      </c>
      <c r="O101" s="408"/>
      <c r="P101" s="451">
        <v>0</v>
      </c>
      <c r="Q101" s="452"/>
      <c r="R101" s="401">
        <f>R102</f>
        <v>824990</v>
      </c>
      <c r="S101" s="453"/>
      <c r="T101" s="403">
        <f>T102</f>
        <v>1216150</v>
      </c>
      <c r="U101" s="423"/>
      <c r="V101" s="170">
        <f>V102</f>
        <v>1216150</v>
      </c>
    </row>
    <row r="102" spans="1:22" ht="20.25" customHeight="1" thickBot="1">
      <c r="A102" s="47"/>
      <c r="B102" s="164"/>
      <c r="C102" s="442"/>
      <c r="D102" s="443"/>
      <c r="E102" s="405"/>
      <c r="F102" s="406"/>
      <c r="G102" s="444" t="s">
        <v>84</v>
      </c>
      <c r="H102" s="445"/>
      <c r="I102" s="445"/>
      <c r="J102" s="445"/>
      <c r="K102" s="501"/>
      <c r="L102" s="49">
        <v>8</v>
      </c>
      <c r="M102" s="49">
        <v>1</v>
      </c>
      <c r="N102" s="407">
        <v>5560075080</v>
      </c>
      <c r="O102" s="408"/>
      <c r="P102" s="405">
        <v>540</v>
      </c>
      <c r="Q102" s="406"/>
      <c r="R102" s="401">
        <f>'Приложение 5'!Q117</f>
        <v>824990</v>
      </c>
      <c r="S102" s="453"/>
      <c r="T102" s="403">
        <f>'Приложение 5'!R117</f>
        <v>1216150</v>
      </c>
      <c r="U102" s="423"/>
      <c r="V102" s="170">
        <f>'Приложение 5'!S117</f>
        <v>1216150</v>
      </c>
    </row>
    <row r="103" spans="1:22" ht="29.25" customHeight="1" thickBot="1">
      <c r="A103" s="47"/>
      <c r="B103" s="164"/>
      <c r="C103" s="442"/>
      <c r="D103" s="443"/>
      <c r="E103" s="405"/>
      <c r="F103" s="406"/>
      <c r="G103" s="189"/>
      <c r="H103" s="444" t="s">
        <v>112</v>
      </c>
      <c r="I103" s="445"/>
      <c r="J103" s="445"/>
      <c r="K103" s="501"/>
      <c r="L103" s="49">
        <v>8</v>
      </c>
      <c r="M103" s="49">
        <v>1</v>
      </c>
      <c r="N103" s="407">
        <v>5560095220</v>
      </c>
      <c r="O103" s="408"/>
      <c r="P103" s="451">
        <v>0</v>
      </c>
      <c r="Q103" s="452"/>
      <c r="R103" s="401">
        <f>R104</f>
        <v>359256.11</v>
      </c>
      <c r="S103" s="453"/>
      <c r="T103" s="403">
        <f>T104</f>
        <v>366000</v>
      </c>
      <c r="U103" s="423"/>
      <c r="V103" s="170">
        <f>V104</f>
        <v>366000</v>
      </c>
    </row>
    <row r="104" spans="1:22" ht="18.75" customHeight="1" thickBot="1">
      <c r="A104" s="47"/>
      <c r="B104" s="201"/>
      <c r="C104" s="171"/>
      <c r="D104" s="172"/>
      <c r="E104" s="72"/>
      <c r="F104" s="73"/>
      <c r="G104" s="202"/>
      <c r="H104" s="174"/>
      <c r="I104" s="175"/>
      <c r="J104" s="175"/>
      <c r="K104" s="176" t="s">
        <v>104</v>
      </c>
      <c r="L104" s="70">
        <v>8</v>
      </c>
      <c r="M104" s="255">
        <v>1</v>
      </c>
      <c r="N104" s="438">
        <v>5560095220</v>
      </c>
      <c r="O104" s="439"/>
      <c r="P104" s="72">
        <v>240</v>
      </c>
      <c r="Q104" s="73"/>
      <c r="R104" s="413">
        <f>'Приложение 5'!Q119</f>
        <v>359256.11</v>
      </c>
      <c r="S104" s="414"/>
      <c r="T104" s="417">
        <f>'Приложение 5'!R119</f>
        <v>366000</v>
      </c>
      <c r="U104" s="418"/>
      <c r="V104" s="177">
        <f>'Приложение 5'!S119</f>
        <v>366000</v>
      </c>
    </row>
    <row r="105" spans="1:22" ht="18.75" customHeight="1" thickBot="1">
      <c r="A105" s="51"/>
      <c r="B105" s="180"/>
      <c r="C105" s="235"/>
      <c r="D105" s="235"/>
      <c r="E105" s="254"/>
      <c r="F105" s="254"/>
      <c r="G105" s="181"/>
      <c r="H105" s="175"/>
      <c r="I105" s="175"/>
      <c r="J105" s="175"/>
      <c r="K105" s="183" t="s">
        <v>208</v>
      </c>
      <c r="L105" s="256">
        <v>8</v>
      </c>
      <c r="M105" s="184">
        <v>1</v>
      </c>
      <c r="N105" s="407">
        <v>5560097030</v>
      </c>
      <c r="O105" s="408"/>
      <c r="P105" s="347">
        <v>0</v>
      </c>
      <c r="Q105" s="259"/>
      <c r="R105" s="401">
        <f>R106</f>
        <v>180160</v>
      </c>
      <c r="S105" s="453"/>
      <c r="T105" s="403">
        <f>T106</f>
        <v>0</v>
      </c>
      <c r="U105" s="423"/>
      <c r="V105" s="185">
        <f>V106</f>
        <v>0</v>
      </c>
    </row>
    <row r="106" spans="1:22" ht="18.75" customHeight="1" thickBot="1">
      <c r="A106" s="51"/>
      <c r="B106" s="180"/>
      <c r="C106" s="235"/>
      <c r="D106" s="235"/>
      <c r="E106" s="254"/>
      <c r="F106" s="254"/>
      <c r="G106" s="181"/>
      <c r="H106" s="175"/>
      <c r="I106" s="175"/>
      <c r="J106" s="175"/>
      <c r="K106" s="183" t="s">
        <v>84</v>
      </c>
      <c r="L106" s="257">
        <v>8</v>
      </c>
      <c r="M106" s="184">
        <v>1</v>
      </c>
      <c r="N106" s="407">
        <v>5560097030</v>
      </c>
      <c r="O106" s="408"/>
      <c r="P106" s="258">
        <v>540</v>
      </c>
      <c r="Q106" s="197"/>
      <c r="R106" s="401">
        <f>'Приложение 5'!Q125</f>
        <v>180160</v>
      </c>
      <c r="S106" s="453"/>
      <c r="T106" s="403">
        <v>0</v>
      </c>
      <c r="U106" s="423"/>
      <c r="V106" s="185">
        <v>0</v>
      </c>
    </row>
    <row r="107" spans="1:22" ht="15.75" customHeight="1">
      <c r="A107" s="554"/>
      <c r="B107" s="491" t="s">
        <v>113</v>
      </c>
      <c r="C107" s="492"/>
      <c r="D107" s="492"/>
      <c r="E107" s="492"/>
      <c r="F107" s="492"/>
      <c r="G107" s="492"/>
      <c r="H107" s="492"/>
      <c r="I107" s="492"/>
      <c r="J107" s="492"/>
      <c r="K107" s="555"/>
      <c r="L107" s="556"/>
      <c r="M107" s="556"/>
      <c r="N107" s="556"/>
      <c r="O107" s="556"/>
      <c r="P107" s="556"/>
      <c r="Q107" s="558"/>
      <c r="R107" s="549">
        <f>R97+R91+R73+R59+R50+R11</f>
        <v>6285058.5700000003</v>
      </c>
      <c r="S107" s="550"/>
      <c r="T107" s="549">
        <f>T97+T91+T73+T59+T50+T11+T105</f>
        <v>4301300</v>
      </c>
      <c r="U107" s="550"/>
      <c r="V107" s="560">
        <f>V97+V91+V73+V59+V50+V11</f>
        <v>4718200</v>
      </c>
    </row>
    <row r="108" spans="1:22" ht="0.75" customHeight="1" thickBot="1">
      <c r="A108" s="554"/>
      <c r="B108" s="494"/>
      <c r="C108" s="473"/>
      <c r="D108" s="473"/>
      <c r="E108" s="473"/>
      <c r="F108" s="473"/>
      <c r="G108" s="473"/>
      <c r="H108" s="473"/>
      <c r="I108" s="473"/>
      <c r="J108" s="473"/>
      <c r="K108" s="473"/>
      <c r="L108" s="557"/>
      <c r="M108" s="557"/>
      <c r="N108" s="557"/>
      <c r="O108" s="557"/>
      <c r="P108" s="557"/>
      <c r="Q108" s="559"/>
      <c r="R108" s="551"/>
      <c r="S108" s="552"/>
      <c r="T108" s="551"/>
      <c r="U108" s="552"/>
      <c r="V108" s="561"/>
    </row>
    <row r="109" spans="1:22">
      <c r="A109" s="41"/>
      <c r="B109" s="41"/>
      <c r="C109" s="562"/>
      <c r="D109" s="562"/>
      <c r="E109" s="562"/>
      <c r="F109" s="562"/>
      <c r="G109" s="51"/>
      <c r="H109" s="562"/>
      <c r="I109" s="562"/>
      <c r="J109" s="562"/>
      <c r="K109" s="562"/>
      <c r="L109" s="41"/>
      <c r="M109" s="41"/>
      <c r="N109" s="562"/>
      <c r="O109" s="562"/>
      <c r="P109" s="562"/>
      <c r="Q109" s="562"/>
      <c r="R109" s="553"/>
      <c r="S109" s="553"/>
      <c r="T109" s="553"/>
      <c r="U109" s="553"/>
      <c r="V109" s="44"/>
    </row>
    <row r="110" spans="1:22">
      <c r="A110" s="41"/>
      <c r="B110" s="41"/>
      <c r="C110" s="456"/>
      <c r="D110" s="456"/>
      <c r="E110" s="456"/>
      <c r="F110" s="456"/>
      <c r="G110" s="41"/>
      <c r="H110" s="456"/>
      <c r="I110" s="456"/>
      <c r="J110" s="456"/>
      <c r="K110" s="456"/>
      <c r="L110" s="41"/>
      <c r="M110" s="41"/>
      <c r="N110" s="456"/>
      <c r="O110" s="456"/>
      <c r="P110" s="456"/>
      <c r="Q110" s="456"/>
      <c r="R110" s="456"/>
      <c r="S110" s="456"/>
      <c r="T110" s="456"/>
      <c r="U110" s="456"/>
      <c r="V110" s="41"/>
    </row>
    <row r="111" spans="1:22">
      <c r="A111" s="41"/>
      <c r="B111" s="41"/>
      <c r="C111" s="456"/>
      <c r="D111" s="456"/>
      <c r="E111" s="456"/>
      <c r="F111" s="456"/>
      <c r="G111" s="41"/>
      <c r="H111" s="456"/>
      <c r="I111" s="456"/>
      <c r="J111" s="456"/>
      <c r="K111" s="456"/>
      <c r="L111" s="41"/>
      <c r="M111" s="41"/>
      <c r="N111" s="456"/>
      <c r="O111" s="456"/>
      <c r="P111" s="456"/>
      <c r="Q111" s="456"/>
      <c r="R111" s="456"/>
      <c r="S111" s="456"/>
      <c r="T111" s="456"/>
      <c r="U111" s="456"/>
      <c r="V111" s="41"/>
    </row>
    <row r="112" spans="1:22">
      <c r="A112" s="41"/>
      <c r="B112" s="41"/>
      <c r="C112" s="456"/>
      <c r="D112" s="456"/>
      <c r="E112" s="456"/>
      <c r="F112" s="456"/>
      <c r="G112" s="41"/>
      <c r="H112" s="456"/>
      <c r="I112" s="456"/>
      <c r="J112" s="456"/>
      <c r="K112" s="456"/>
      <c r="L112" s="41"/>
      <c r="M112" s="41"/>
      <c r="N112" s="456"/>
      <c r="O112" s="456"/>
      <c r="P112" s="456"/>
      <c r="Q112" s="456"/>
      <c r="R112" s="456"/>
      <c r="S112" s="456"/>
      <c r="T112" s="456"/>
      <c r="U112" s="456"/>
      <c r="V112" s="41"/>
    </row>
    <row r="113" spans="1:2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1:22">
      <c r="A114" s="52"/>
    </row>
  </sheetData>
  <mergeCells count="543">
    <mergeCell ref="N20:O20"/>
    <mergeCell ref="R19:S19"/>
    <mergeCell ref="R20:S20"/>
    <mergeCell ref="T19:U19"/>
    <mergeCell ref="T20:U20"/>
    <mergeCell ref="P20:Q20"/>
    <mergeCell ref="R5:V5"/>
    <mergeCell ref="N88:O88"/>
    <mergeCell ref="R88:S88"/>
    <mergeCell ref="T88:U88"/>
    <mergeCell ref="R89:S89"/>
    <mergeCell ref="T89:U89"/>
    <mergeCell ref="V82:V83"/>
    <mergeCell ref="T82:U83"/>
    <mergeCell ref="R76:S77"/>
    <mergeCell ref="T76:U77"/>
    <mergeCell ref="R90:S90"/>
    <mergeCell ref="T90:U90"/>
    <mergeCell ref="N89:O89"/>
    <mergeCell ref="N90:O90"/>
    <mergeCell ref="N84:O84"/>
    <mergeCell ref="R84:S84"/>
    <mergeCell ref="T84:U84"/>
    <mergeCell ref="N85:O85"/>
    <mergeCell ref="R85:S85"/>
    <mergeCell ref="T85:U85"/>
    <mergeCell ref="N105:O105"/>
    <mergeCell ref="N106:O106"/>
    <mergeCell ref="N86:O86"/>
    <mergeCell ref="R86:S86"/>
    <mergeCell ref="T86:U86"/>
    <mergeCell ref="N87:O87"/>
    <mergeCell ref="R87:S87"/>
    <mergeCell ref="T87:U87"/>
    <mergeCell ref="N104:O104"/>
    <mergeCell ref="R104:S104"/>
    <mergeCell ref="T112:U112"/>
    <mergeCell ref="C112:D112"/>
    <mergeCell ref="E112:F112"/>
    <mergeCell ref="H112:K112"/>
    <mergeCell ref="N112:O112"/>
    <mergeCell ref="P112:Q112"/>
    <mergeCell ref="R112:S112"/>
    <mergeCell ref="T110:U110"/>
    <mergeCell ref="C111:D111"/>
    <mergeCell ref="E111:F111"/>
    <mergeCell ref="H111:K111"/>
    <mergeCell ref="N111:O111"/>
    <mergeCell ref="P111:Q111"/>
    <mergeCell ref="R111:S111"/>
    <mergeCell ref="T111:U111"/>
    <mergeCell ref="C110:D110"/>
    <mergeCell ref="E110:F110"/>
    <mergeCell ref="H110:K110"/>
    <mergeCell ref="N110:O110"/>
    <mergeCell ref="P110:Q110"/>
    <mergeCell ref="R110:S110"/>
    <mergeCell ref="V107:V108"/>
    <mergeCell ref="C109:D109"/>
    <mergeCell ref="E109:F109"/>
    <mergeCell ref="H109:K109"/>
    <mergeCell ref="N109:O109"/>
    <mergeCell ref="P109:Q109"/>
    <mergeCell ref="A107:A108"/>
    <mergeCell ref="B107:K108"/>
    <mergeCell ref="L107:L108"/>
    <mergeCell ref="M107:M108"/>
    <mergeCell ref="N107:O108"/>
    <mergeCell ref="P107:Q108"/>
    <mergeCell ref="T104:U104"/>
    <mergeCell ref="T107:U108"/>
    <mergeCell ref="R109:S109"/>
    <mergeCell ref="T109:U109"/>
    <mergeCell ref="R107:S108"/>
    <mergeCell ref="R106:S106"/>
    <mergeCell ref="T106:U106"/>
    <mergeCell ref="R105:S105"/>
    <mergeCell ref="T105:U105"/>
    <mergeCell ref="R102:S102"/>
    <mergeCell ref="T102:U102"/>
    <mergeCell ref="C103:D103"/>
    <mergeCell ref="E103:F103"/>
    <mergeCell ref="H103:K103"/>
    <mergeCell ref="N103:O103"/>
    <mergeCell ref="P103:Q103"/>
    <mergeCell ref="R103:S103"/>
    <mergeCell ref="T103:U103"/>
    <mergeCell ref="G101:K101"/>
    <mergeCell ref="N101:O101"/>
    <mergeCell ref="P101:Q101"/>
    <mergeCell ref="R101:S101"/>
    <mergeCell ref="T101:U101"/>
    <mergeCell ref="C102:D102"/>
    <mergeCell ref="E102:F102"/>
    <mergeCell ref="G102:K102"/>
    <mergeCell ref="N102:O102"/>
    <mergeCell ref="P102:Q102"/>
    <mergeCell ref="C100:D100"/>
    <mergeCell ref="E100:K100"/>
    <mergeCell ref="N100:O100"/>
    <mergeCell ref="P100:Q100"/>
    <mergeCell ref="R100:S100"/>
    <mergeCell ref="T100:U100"/>
    <mergeCell ref="C99:D99"/>
    <mergeCell ref="E99:K99"/>
    <mergeCell ref="N99:O99"/>
    <mergeCell ref="P99:Q99"/>
    <mergeCell ref="R99:S99"/>
    <mergeCell ref="T99:U99"/>
    <mergeCell ref="B97:K97"/>
    <mergeCell ref="N97:O97"/>
    <mergeCell ref="P97:Q97"/>
    <mergeCell ref="R97:S97"/>
    <mergeCell ref="T97:U97"/>
    <mergeCell ref="C98:K98"/>
    <mergeCell ref="N98:O98"/>
    <mergeCell ref="P98:Q98"/>
    <mergeCell ref="R98:S98"/>
    <mergeCell ref="T98:U98"/>
    <mergeCell ref="C96:D96"/>
    <mergeCell ref="E96:K96"/>
    <mergeCell ref="N96:O96"/>
    <mergeCell ref="P96:Q96"/>
    <mergeCell ref="R96:S96"/>
    <mergeCell ref="T96:U96"/>
    <mergeCell ref="C95:D95"/>
    <mergeCell ref="E95:K95"/>
    <mergeCell ref="N95:O95"/>
    <mergeCell ref="P95:Q95"/>
    <mergeCell ref="R95:S95"/>
    <mergeCell ref="T95:U95"/>
    <mergeCell ref="T93:U93"/>
    <mergeCell ref="C94:D94"/>
    <mergeCell ref="E94:K94"/>
    <mergeCell ref="N94:O94"/>
    <mergeCell ref="P94:Q94"/>
    <mergeCell ref="R94:S94"/>
    <mergeCell ref="T94:U94"/>
    <mergeCell ref="C92:K92"/>
    <mergeCell ref="N92:O92"/>
    <mergeCell ref="P92:Q92"/>
    <mergeCell ref="R92:S92"/>
    <mergeCell ref="T92:U92"/>
    <mergeCell ref="C93:D93"/>
    <mergeCell ref="E93:K93"/>
    <mergeCell ref="N93:O93"/>
    <mergeCell ref="P93:Q93"/>
    <mergeCell ref="R93:S93"/>
    <mergeCell ref="B91:K91"/>
    <mergeCell ref="N91:O91"/>
    <mergeCell ref="P91:Q91"/>
    <mergeCell ref="R91:S91"/>
    <mergeCell ref="T91:U91"/>
    <mergeCell ref="L82:L83"/>
    <mergeCell ref="M82:M83"/>
    <mergeCell ref="N82:O83"/>
    <mergeCell ref="P82:Q83"/>
    <mergeCell ref="R82:S83"/>
    <mergeCell ref="T81:U81"/>
    <mergeCell ref="H79:K80"/>
    <mergeCell ref="L79:L80"/>
    <mergeCell ref="A82:A83"/>
    <mergeCell ref="B82:B83"/>
    <mergeCell ref="C82:D83"/>
    <mergeCell ref="E82:F83"/>
    <mergeCell ref="G82:G83"/>
    <mergeCell ref="H82:K83"/>
    <mergeCell ref="M76:M77"/>
    <mergeCell ref="N76:O77"/>
    <mergeCell ref="P76:Q77"/>
    <mergeCell ref="V76:V77"/>
    <mergeCell ref="C81:D81"/>
    <mergeCell ref="E81:F81"/>
    <mergeCell ref="G81:K81"/>
    <mergeCell ref="N81:O81"/>
    <mergeCell ref="P81:Q81"/>
    <mergeCell ref="R81:S81"/>
    <mergeCell ref="A76:A77"/>
    <mergeCell ref="B76:B77"/>
    <mergeCell ref="C76:D77"/>
    <mergeCell ref="E76:F77"/>
    <mergeCell ref="G76:K77"/>
    <mergeCell ref="L76:L77"/>
    <mergeCell ref="C74:K74"/>
    <mergeCell ref="N74:O74"/>
    <mergeCell ref="P74:Q74"/>
    <mergeCell ref="R74:S74"/>
    <mergeCell ref="T74:U74"/>
    <mergeCell ref="C75:D75"/>
    <mergeCell ref="E75:K75"/>
    <mergeCell ref="N75:O75"/>
    <mergeCell ref="P75:Q75"/>
    <mergeCell ref="R75:S75"/>
    <mergeCell ref="V66:V67"/>
    <mergeCell ref="B73:K73"/>
    <mergeCell ref="N73:O73"/>
    <mergeCell ref="P73:Q73"/>
    <mergeCell ref="R73:S73"/>
    <mergeCell ref="T73:U73"/>
    <mergeCell ref="N72:O72"/>
    <mergeCell ref="L66:L67"/>
    <mergeCell ref="M66:M67"/>
    <mergeCell ref="N66:O67"/>
    <mergeCell ref="P66:Q67"/>
    <mergeCell ref="R66:S67"/>
    <mergeCell ref="T66:U67"/>
    <mergeCell ref="A66:A67"/>
    <mergeCell ref="B66:B67"/>
    <mergeCell ref="C66:D67"/>
    <mergeCell ref="E66:F67"/>
    <mergeCell ref="G66:G67"/>
    <mergeCell ref="H66:K67"/>
    <mergeCell ref="C65:D65"/>
    <mergeCell ref="E65:F65"/>
    <mergeCell ref="G65:K65"/>
    <mergeCell ref="N65:O65"/>
    <mergeCell ref="P65:Q65"/>
    <mergeCell ref="R65:S65"/>
    <mergeCell ref="M63:M64"/>
    <mergeCell ref="N63:O64"/>
    <mergeCell ref="P63:Q64"/>
    <mergeCell ref="R63:S64"/>
    <mergeCell ref="T63:U64"/>
    <mergeCell ref="V63:V64"/>
    <mergeCell ref="A63:A64"/>
    <mergeCell ref="B63:B64"/>
    <mergeCell ref="C63:D64"/>
    <mergeCell ref="E63:F64"/>
    <mergeCell ref="G63:K64"/>
    <mergeCell ref="L63:L64"/>
    <mergeCell ref="C62:D62"/>
    <mergeCell ref="E62:K62"/>
    <mergeCell ref="N62:O62"/>
    <mergeCell ref="P62:Q62"/>
    <mergeCell ref="R62:S62"/>
    <mergeCell ref="T62:U62"/>
    <mergeCell ref="R38:S38"/>
    <mergeCell ref="R39:S39"/>
    <mergeCell ref="R59:S60"/>
    <mergeCell ref="T59:U60"/>
    <mergeCell ref="C61:K61"/>
    <mergeCell ref="N61:O61"/>
    <mergeCell ref="P61:Q61"/>
    <mergeCell ref="R61:S61"/>
    <mergeCell ref="T61:U61"/>
    <mergeCell ref="M57:M58"/>
    <mergeCell ref="V57:V58"/>
    <mergeCell ref="N58:O58"/>
    <mergeCell ref="A59:A60"/>
    <mergeCell ref="B59:K60"/>
    <mergeCell ref="L59:L60"/>
    <mergeCell ref="M59:M60"/>
    <mergeCell ref="N59:O60"/>
    <mergeCell ref="P59:Q60"/>
    <mergeCell ref="V59:V60"/>
    <mergeCell ref="L57:L58"/>
    <mergeCell ref="N57:O57"/>
    <mergeCell ref="P57:Q58"/>
    <mergeCell ref="R57:S58"/>
    <mergeCell ref="T57:U58"/>
    <mergeCell ref="A57:A58"/>
    <mergeCell ref="B57:C58"/>
    <mergeCell ref="D57:E58"/>
    <mergeCell ref="F57:G58"/>
    <mergeCell ref="H57:J58"/>
    <mergeCell ref="K57:K58"/>
    <mergeCell ref="B56:C56"/>
    <mergeCell ref="D56:E56"/>
    <mergeCell ref="F56:G56"/>
    <mergeCell ref="H56:J56"/>
    <mergeCell ref="N56:O56"/>
    <mergeCell ref="P56:Q56"/>
    <mergeCell ref="M54:M55"/>
    <mergeCell ref="N54:O55"/>
    <mergeCell ref="P54:Q55"/>
    <mergeCell ref="R54:S55"/>
    <mergeCell ref="T54:U55"/>
    <mergeCell ref="V54:V55"/>
    <mergeCell ref="A54:A55"/>
    <mergeCell ref="B54:C55"/>
    <mergeCell ref="D54:E55"/>
    <mergeCell ref="F54:G55"/>
    <mergeCell ref="H54:K55"/>
    <mergeCell ref="L54:L55"/>
    <mergeCell ref="B53:C53"/>
    <mergeCell ref="D53:E53"/>
    <mergeCell ref="F53:G53"/>
    <mergeCell ref="H53:K53"/>
    <mergeCell ref="N53:O53"/>
    <mergeCell ref="P53:Q53"/>
    <mergeCell ref="B51:C51"/>
    <mergeCell ref="D51:K51"/>
    <mergeCell ref="N51:O51"/>
    <mergeCell ref="P51:Q51"/>
    <mergeCell ref="R51:S51"/>
    <mergeCell ref="B52:C52"/>
    <mergeCell ref="D52:E52"/>
    <mergeCell ref="F52:K52"/>
    <mergeCell ref="N52:O52"/>
    <mergeCell ref="P52:Q52"/>
    <mergeCell ref="N37:O37"/>
    <mergeCell ref="N38:O38"/>
    <mergeCell ref="N39:O39"/>
    <mergeCell ref="B50:K50"/>
    <mergeCell ref="N50:O50"/>
    <mergeCell ref="P50:Q50"/>
    <mergeCell ref="N49:O49"/>
    <mergeCell ref="N45:O45"/>
    <mergeCell ref="N48:O48"/>
    <mergeCell ref="N46:O46"/>
    <mergeCell ref="N31:O31"/>
    <mergeCell ref="R31:S31"/>
    <mergeCell ref="T31:U31"/>
    <mergeCell ref="N32:O32"/>
    <mergeCell ref="N35:O35"/>
    <mergeCell ref="N36:O36"/>
    <mergeCell ref="R32:S32"/>
    <mergeCell ref="R35:S35"/>
    <mergeCell ref="R36:S36"/>
    <mergeCell ref="N34:O34"/>
    <mergeCell ref="P28:Q28"/>
    <mergeCell ref="R28:S28"/>
    <mergeCell ref="T28:U28"/>
    <mergeCell ref="N29:O29"/>
    <mergeCell ref="R29:S29"/>
    <mergeCell ref="T29:U29"/>
    <mergeCell ref="N26:O27"/>
    <mergeCell ref="P26:Q27"/>
    <mergeCell ref="R26:S27"/>
    <mergeCell ref="T26:U27"/>
    <mergeCell ref="V26:V27"/>
    <mergeCell ref="C28:D28"/>
    <mergeCell ref="E28:F28"/>
    <mergeCell ref="G28:H28"/>
    <mergeCell ref="I28:K28"/>
    <mergeCell ref="N28:O28"/>
    <mergeCell ref="R25:S25"/>
    <mergeCell ref="T25:U25"/>
    <mergeCell ref="A26:A27"/>
    <mergeCell ref="B26:B27"/>
    <mergeCell ref="C26:D27"/>
    <mergeCell ref="E26:F27"/>
    <mergeCell ref="G26:H27"/>
    <mergeCell ref="I26:K27"/>
    <mergeCell ref="L26:L27"/>
    <mergeCell ref="M26:M27"/>
    <mergeCell ref="C25:D25"/>
    <mergeCell ref="E25:F25"/>
    <mergeCell ref="G25:H25"/>
    <mergeCell ref="I25:K25"/>
    <mergeCell ref="N25:O25"/>
    <mergeCell ref="P25:Q25"/>
    <mergeCell ref="T23:U23"/>
    <mergeCell ref="C24:D24"/>
    <mergeCell ref="E24:F24"/>
    <mergeCell ref="G24:K24"/>
    <mergeCell ref="N24:O24"/>
    <mergeCell ref="P24:Q24"/>
    <mergeCell ref="R24:S24"/>
    <mergeCell ref="T24:U24"/>
    <mergeCell ref="C23:D23"/>
    <mergeCell ref="E23:F23"/>
    <mergeCell ref="G23:K23"/>
    <mergeCell ref="N23:O23"/>
    <mergeCell ref="P23:Q23"/>
    <mergeCell ref="R23:S23"/>
    <mergeCell ref="C22:D22"/>
    <mergeCell ref="E22:K22"/>
    <mergeCell ref="N22:O22"/>
    <mergeCell ref="P22:Q22"/>
    <mergeCell ref="R22:S22"/>
    <mergeCell ref="T22:U22"/>
    <mergeCell ref="N18:O18"/>
    <mergeCell ref="R18:S18"/>
    <mergeCell ref="T18:U18"/>
    <mergeCell ref="C21:K21"/>
    <mergeCell ref="N21:O21"/>
    <mergeCell ref="P21:Q21"/>
    <mergeCell ref="R21:S21"/>
    <mergeCell ref="T21:U21"/>
    <mergeCell ref="N19:O19"/>
    <mergeCell ref="T16:U16"/>
    <mergeCell ref="C17:D17"/>
    <mergeCell ref="E17:F17"/>
    <mergeCell ref="H17:K17"/>
    <mergeCell ref="N17:O17"/>
    <mergeCell ref="P17:Q17"/>
    <mergeCell ref="R17:S17"/>
    <mergeCell ref="T17:U17"/>
    <mergeCell ref="C16:D16"/>
    <mergeCell ref="E16:F16"/>
    <mergeCell ref="G16:K16"/>
    <mergeCell ref="N16:O16"/>
    <mergeCell ref="P16:Q16"/>
    <mergeCell ref="R16:S16"/>
    <mergeCell ref="P13:Q14"/>
    <mergeCell ref="R13:S14"/>
    <mergeCell ref="V13:V14"/>
    <mergeCell ref="C15:D15"/>
    <mergeCell ref="E15:K15"/>
    <mergeCell ref="N15:O15"/>
    <mergeCell ref="P15:Q15"/>
    <mergeCell ref="R15:S15"/>
    <mergeCell ref="T15:U15"/>
    <mergeCell ref="R11:S12"/>
    <mergeCell ref="T11:U12"/>
    <mergeCell ref="V11:V12"/>
    <mergeCell ref="A13:A14"/>
    <mergeCell ref="B13:B14"/>
    <mergeCell ref="C13:K14"/>
    <mergeCell ref="L13:L14"/>
    <mergeCell ref="M13:M14"/>
    <mergeCell ref="N13:O14"/>
    <mergeCell ref="T13:U14"/>
    <mergeCell ref="A11:A12"/>
    <mergeCell ref="B11:K12"/>
    <mergeCell ref="L11:L12"/>
    <mergeCell ref="M11:M12"/>
    <mergeCell ref="N11:O12"/>
    <mergeCell ref="P11:Q12"/>
    <mergeCell ref="O7:P7"/>
    <mergeCell ref="C7:D7"/>
    <mergeCell ref="S7:T7"/>
    <mergeCell ref="B10:K10"/>
    <mergeCell ref="N10:O10"/>
    <mergeCell ref="P10:Q10"/>
    <mergeCell ref="R10:S10"/>
    <mergeCell ref="T10:U10"/>
    <mergeCell ref="R9:S9"/>
    <mergeCell ref="T9:U9"/>
    <mergeCell ref="C5:D5"/>
    <mergeCell ref="E5:F5"/>
    <mergeCell ref="H5:K5"/>
    <mergeCell ref="O5:P5"/>
    <mergeCell ref="R3:V3"/>
    <mergeCell ref="C6:D6"/>
    <mergeCell ref="E6:F6"/>
    <mergeCell ref="H6:K6"/>
    <mergeCell ref="O6:P6"/>
    <mergeCell ref="R4:V4"/>
    <mergeCell ref="C1:D1"/>
    <mergeCell ref="E1:F1"/>
    <mergeCell ref="H1:K1"/>
    <mergeCell ref="O1:P1"/>
    <mergeCell ref="Q1:V1"/>
    <mergeCell ref="C2:D2"/>
    <mergeCell ref="E2:F2"/>
    <mergeCell ref="H2:K2"/>
    <mergeCell ref="O2:P2"/>
    <mergeCell ref="Q2:V2"/>
    <mergeCell ref="T65:U65"/>
    <mergeCell ref="R37:S37"/>
    <mergeCell ref="Q6:V6"/>
    <mergeCell ref="Q7:R7"/>
    <mergeCell ref="U7:V7"/>
    <mergeCell ref="A8:V8"/>
    <mergeCell ref="B9:O9"/>
    <mergeCell ref="P9:Q9"/>
    <mergeCell ref="E7:F7"/>
    <mergeCell ref="H7:K7"/>
    <mergeCell ref="T38:U38"/>
    <mergeCell ref="T37:U37"/>
    <mergeCell ref="T36:U36"/>
    <mergeCell ref="T35:U35"/>
    <mergeCell ref="T32:U32"/>
    <mergeCell ref="N68:O68"/>
    <mergeCell ref="R68:S68"/>
    <mergeCell ref="T68:U68"/>
    <mergeCell ref="N47:O47"/>
    <mergeCell ref="R47:S47"/>
    <mergeCell ref="T39:U39"/>
    <mergeCell ref="T47:U47"/>
    <mergeCell ref="T51:U51"/>
    <mergeCell ref="T52:U52"/>
    <mergeCell ref="R53:S53"/>
    <mergeCell ref="R45:S45"/>
    <mergeCell ref="T53:U53"/>
    <mergeCell ref="R52:S52"/>
    <mergeCell ref="R48:S48"/>
    <mergeCell ref="T48:U48"/>
    <mergeCell ref="R46:S46"/>
    <mergeCell ref="T46:U46"/>
    <mergeCell ref="P78:Q78"/>
    <mergeCell ref="R78:S78"/>
    <mergeCell ref="R71:S71"/>
    <mergeCell ref="T71:U71"/>
    <mergeCell ref="R70:S70"/>
    <mergeCell ref="T70:U70"/>
    <mergeCell ref="R56:S56"/>
    <mergeCell ref="T56:U56"/>
    <mergeCell ref="E78:F78"/>
    <mergeCell ref="G78:K78"/>
    <mergeCell ref="N78:O78"/>
    <mergeCell ref="T45:U45"/>
    <mergeCell ref="R49:S49"/>
    <mergeCell ref="T49:U49"/>
    <mergeCell ref="R72:S72"/>
    <mergeCell ref="T72:U72"/>
    <mergeCell ref="R50:S50"/>
    <mergeCell ref="T50:U50"/>
    <mergeCell ref="V79:V80"/>
    <mergeCell ref="T78:U78"/>
    <mergeCell ref="A79:A80"/>
    <mergeCell ref="B79:B80"/>
    <mergeCell ref="C79:D80"/>
    <mergeCell ref="E79:F80"/>
    <mergeCell ref="G79:G80"/>
    <mergeCell ref="M79:M80"/>
    <mergeCell ref="N79:O80"/>
    <mergeCell ref="C78:D78"/>
    <mergeCell ref="N69:O69"/>
    <mergeCell ref="R69:S69"/>
    <mergeCell ref="T69:U69"/>
    <mergeCell ref="P79:Q80"/>
    <mergeCell ref="R79:S80"/>
    <mergeCell ref="T79:U80"/>
    <mergeCell ref="N71:O71"/>
    <mergeCell ref="N70:O70"/>
    <mergeCell ref="T75:U75"/>
    <mergeCell ref="N30:O30"/>
    <mergeCell ref="R30:S30"/>
    <mergeCell ref="T30:U30"/>
    <mergeCell ref="N40:O40"/>
    <mergeCell ref="N44:O44"/>
    <mergeCell ref="R40:S40"/>
    <mergeCell ref="T40:U40"/>
    <mergeCell ref="N41:O41"/>
    <mergeCell ref="N42:O42"/>
    <mergeCell ref="N43:O43"/>
    <mergeCell ref="R34:S34"/>
    <mergeCell ref="T34:U34"/>
    <mergeCell ref="P34:Q34"/>
    <mergeCell ref="N33:O33"/>
    <mergeCell ref="R33:S33"/>
    <mergeCell ref="T33:U33"/>
    <mergeCell ref="R41:S41"/>
    <mergeCell ref="R42:S42"/>
    <mergeCell ref="R43:S43"/>
    <mergeCell ref="R44:S44"/>
    <mergeCell ref="T41:U41"/>
    <mergeCell ref="T42:U42"/>
    <mergeCell ref="T43:U43"/>
    <mergeCell ref="T44:U44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9"/>
  <sheetViews>
    <sheetView showGridLines="0" topLeftCell="J1" zoomScaleNormal="100" zoomScaleSheetLayoutView="80" workbookViewId="0">
      <selection activeCell="Q21" sqref="Q21"/>
    </sheetView>
  </sheetViews>
  <sheetFormatPr defaultRowHeight="15"/>
  <cols>
    <col min="1" max="1" width="1.42578125" style="53" hidden="1" customWidth="1"/>
    <col min="2" max="3" width="0.85546875" style="53" hidden="1" customWidth="1"/>
    <col min="4" max="4" width="0.28515625" style="53" hidden="1" customWidth="1"/>
    <col min="5" max="5" width="0.5703125" style="53" hidden="1" customWidth="1"/>
    <col min="6" max="6" width="0.7109375" style="53" hidden="1" customWidth="1"/>
    <col min="7" max="7" width="0.28515625" style="53" hidden="1" customWidth="1"/>
    <col min="8" max="8" width="0.5703125" style="53" hidden="1" customWidth="1"/>
    <col min="9" max="9" width="0.7109375" style="53" hidden="1" customWidth="1"/>
    <col min="10" max="10" width="84.42578125" style="53" customWidth="1"/>
    <col min="11" max="11" width="8.140625" style="55" customWidth="1"/>
    <col min="12" max="12" width="0" style="55" hidden="1" customWidth="1"/>
    <col min="13" max="13" width="4.85546875" style="55" customWidth="1"/>
    <col min="14" max="14" width="3.85546875" style="55" customWidth="1"/>
    <col min="15" max="15" width="14.85546875" style="56" customWidth="1"/>
    <col min="16" max="16" width="5.5703125" style="56" customWidth="1"/>
    <col min="17" max="17" width="13.7109375" style="55" customWidth="1"/>
    <col min="18" max="18" width="15" style="55" customWidth="1"/>
    <col min="19" max="19" width="13.85546875" style="55" customWidth="1"/>
    <col min="20" max="20" width="5.42578125" style="55" customWidth="1"/>
    <col min="21" max="21" width="21.28515625" style="55" customWidth="1"/>
    <col min="22" max="22" width="0.28515625" style="55" customWidth="1"/>
    <col min="23" max="16384" width="9.140625" style="55"/>
  </cols>
  <sheetData>
    <row r="1" spans="1:22" ht="15.75">
      <c r="K1" s="74"/>
      <c r="L1" s="74"/>
      <c r="M1" s="74"/>
      <c r="N1" s="74"/>
      <c r="O1" s="75"/>
      <c r="P1" s="75"/>
      <c r="Q1" s="571" t="s">
        <v>244</v>
      </c>
      <c r="R1" s="571"/>
      <c r="S1" s="571"/>
      <c r="T1" s="571"/>
      <c r="U1" s="571"/>
      <c r="V1" s="571"/>
    </row>
    <row r="2" spans="1:22" ht="15.75">
      <c r="K2" s="74"/>
      <c r="L2" s="74"/>
      <c r="M2" s="74"/>
      <c r="N2" s="74"/>
      <c r="O2" s="75"/>
      <c r="P2" s="75"/>
      <c r="Q2" s="571" t="s">
        <v>87</v>
      </c>
      <c r="R2" s="571"/>
      <c r="S2" s="571"/>
      <c r="T2" s="571"/>
      <c r="U2" s="571"/>
      <c r="V2" s="571"/>
    </row>
    <row r="3" spans="1:22" ht="15.75">
      <c r="K3" s="74"/>
      <c r="L3" s="74"/>
      <c r="M3" s="74"/>
      <c r="N3" s="74"/>
      <c r="O3" s="75"/>
      <c r="P3" s="75"/>
      <c r="Q3" s="571" t="s">
        <v>42</v>
      </c>
      <c r="R3" s="571"/>
      <c r="S3" s="571"/>
      <c r="T3" s="571"/>
      <c r="U3" s="571"/>
      <c r="V3" s="571"/>
    </row>
    <row r="4" spans="1:22" ht="31.5" customHeight="1">
      <c r="K4" s="74"/>
      <c r="L4" s="74"/>
      <c r="M4" s="74"/>
      <c r="N4" s="74"/>
      <c r="O4" s="75"/>
      <c r="P4" s="75"/>
      <c r="Q4" s="576" t="s">
        <v>222</v>
      </c>
      <c r="R4" s="576"/>
      <c r="S4" s="576"/>
      <c r="T4" s="576"/>
      <c r="U4" s="390"/>
      <c r="V4" s="390"/>
    </row>
    <row r="5" spans="1:22" ht="15.75">
      <c r="K5" s="74"/>
      <c r="L5" s="74"/>
      <c r="M5" s="74"/>
      <c r="N5" s="74"/>
      <c r="O5" s="75"/>
      <c r="P5" s="75"/>
      <c r="Q5" s="577" t="s">
        <v>223</v>
      </c>
      <c r="R5" s="577"/>
      <c r="S5" s="577"/>
      <c r="T5" s="577"/>
      <c r="U5" s="391"/>
      <c r="V5" s="391"/>
    </row>
    <row r="6" spans="1:22" ht="15.75">
      <c r="K6" s="74"/>
      <c r="L6" s="74"/>
      <c r="M6" s="74"/>
      <c r="N6" s="74"/>
      <c r="O6" s="75"/>
      <c r="P6" s="75"/>
      <c r="Q6" s="571" t="s">
        <v>268</v>
      </c>
      <c r="R6" s="571"/>
      <c r="S6" s="571"/>
      <c r="T6" s="571"/>
      <c r="U6" s="571"/>
      <c r="V6" s="571"/>
    </row>
    <row r="7" spans="1:22" ht="3" customHeight="1">
      <c r="K7" s="74"/>
      <c r="L7" s="74"/>
      <c r="M7" s="74"/>
      <c r="N7" s="74"/>
      <c r="O7" s="75"/>
      <c r="P7" s="75"/>
      <c r="Q7" s="74"/>
      <c r="R7" s="74"/>
      <c r="S7" s="74"/>
      <c r="T7" s="74"/>
      <c r="U7" s="74"/>
      <c r="V7" s="74"/>
    </row>
    <row r="8" spans="1:22" ht="15.75" customHeight="1">
      <c r="B8" s="572" t="s">
        <v>234</v>
      </c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72"/>
      <c r="S8" s="572"/>
      <c r="T8" s="76"/>
      <c r="U8" s="74"/>
      <c r="V8" s="74"/>
    </row>
    <row r="9" spans="1:22" ht="17.25" customHeight="1" thickBot="1">
      <c r="A9" s="57"/>
      <c r="B9" s="77"/>
      <c r="C9" s="78" t="s">
        <v>114</v>
      </c>
      <c r="D9" s="79"/>
      <c r="E9" s="79"/>
      <c r="F9" s="79"/>
      <c r="G9" s="79"/>
      <c r="H9" s="79"/>
      <c r="I9" s="79"/>
      <c r="J9" s="79"/>
      <c r="K9" s="80"/>
      <c r="L9" s="80"/>
      <c r="M9" s="81"/>
      <c r="N9" s="81"/>
      <c r="O9" s="81"/>
      <c r="P9" s="81"/>
      <c r="Q9" s="82"/>
      <c r="R9" s="82"/>
      <c r="S9" s="82" t="s">
        <v>0</v>
      </c>
      <c r="T9" s="82"/>
      <c r="U9" s="74"/>
      <c r="V9" s="74"/>
    </row>
    <row r="10" spans="1:22" ht="18" customHeight="1" thickBot="1">
      <c r="A10" s="60"/>
      <c r="B10" s="573" t="s">
        <v>43</v>
      </c>
      <c r="C10" s="574"/>
      <c r="D10" s="574"/>
      <c r="E10" s="574"/>
      <c r="F10" s="574"/>
      <c r="G10" s="574"/>
      <c r="H10" s="574"/>
      <c r="I10" s="574"/>
      <c r="J10" s="575"/>
      <c r="K10" s="83" t="s">
        <v>233</v>
      </c>
      <c r="L10" s="84" t="s">
        <v>115</v>
      </c>
      <c r="M10" s="84" t="s">
        <v>88</v>
      </c>
      <c r="N10" s="85" t="s">
        <v>89</v>
      </c>
      <c r="O10" s="204" t="s">
        <v>191</v>
      </c>
      <c r="P10" s="86" t="s">
        <v>192</v>
      </c>
      <c r="Q10" s="87" t="s">
        <v>172</v>
      </c>
      <c r="R10" s="88" t="s">
        <v>173</v>
      </c>
      <c r="S10" s="89" t="s">
        <v>212</v>
      </c>
      <c r="T10" s="77" t="s">
        <v>114</v>
      </c>
      <c r="U10" s="74"/>
      <c r="V10" s="74"/>
    </row>
    <row r="11" spans="1:22" ht="18" customHeight="1">
      <c r="A11" s="61"/>
      <c r="B11" s="578" t="s">
        <v>86</v>
      </c>
      <c r="C11" s="578"/>
      <c r="D11" s="578"/>
      <c r="E11" s="578"/>
      <c r="F11" s="578"/>
      <c r="G11" s="578"/>
      <c r="H11" s="578"/>
      <c r="I11" s="578"/>
      <c r="J11" s="579"/>
      <c r="K11" s="90">
        <v>124</v>
      </c>
      <c r="L11" s="91">
        <v>0</v>
      </c>
      <c r="M11" s="92">
        <v>0</v>
      </c>
      <c r="N11" s="92">
        <v>0</v>
      </c>
      <c r="O11" s="93">
        <v>0</v>
      </c>
      <c r="P11" s="328">
        <v>0</v>
      </c>
      <c r="Q11" s="94">
        <f>Q12+Q61+Q71+Q83+Q105+Q112</f>
        <v>6285058.5700000003</v>
      </c>
      <c r="R11" s="94">
        <f>R12+R61+R71+R83+R105+R112</f>
        <v>4301300</v>
      </c>
      <c r="S11" s="95">
        <f>S12+S61+S71+S83+S105+S112</f>
        <v>4718200</v>
      </c>
      <c r="T11" s="96" t="s">
        <v>114</v>
      </c>
      <c r="U11" s="74"/>
      <c r="V11" s="74"/>
    </row>
    <row r="12" spans="1:22" ht="15.75" customHeight="1">
      <c r="A12" s="61"/>
      <c r="B12" s="580" t="s">
        <v>92</v>
      </c>
      <c r="C12" s="580"/>
      <c r="D12" s="580"/>
      <c r="E12" s="580"/>
      <c r="F12" s="580"/>
      <c r="G12" s="580"/>
      <c r="H12" s="580"/>
      <c r="I12" s="580"/>
      <c r="J12" s="581"/>
      <c r="K12" s="98">
        <v>124</v>
      </c>
      <c r="L12" s="99">
        <v>100</v>
      </c>
      <c r="M12" s="100">
        <v>1</v>
      </c>
      <c r="N12" s="100">
        <v>0</v>
      </c>
      <c r="O12" s="101">
        <v>0</v>
      </c>
      <c r="P12" s="326">
        <v>0</v>
      </c>
      <c r="Q12" s="102">
        <f>Q13+Q24+Q44+Q55+Q50</f>
        <v>2553664.2800000003</v>
      </c>
      <c r="R12" s="102">
        <f>R13+R24+R55+R44+R50</f>
        <v>1795874</v>
      </c>
      <c r="S12" s="103">
        <f>S13+S24+S55+S44+S50</f>
        <v>1833974</v>
      </c>
      <c r="T12" s="96" t="s">
        <v>114</v>
      </c>
      <c r="U12" s="74"/>
      <c r="V12" s="74"/>
    </row>
    <row r="13" spans="1:22" ht="34.5" customHeight="1">
      <c r="A13" s="61"/>
      <c r="B13" s="97"/>
      <c r="C13" s="104"/>
      <c r="D13" s="582" t="s">
        <v>93</v>
      </c>
      <c r="E13" s="582"/>
      <c r="F13" s="582"/>
      <c r="G13" s="582"/>
      <c r="H13" s="582"/>
      <c r="I13" s="582"/>
      <c r="J13" s="583"/>
      <c r="K13" s="98">
        <v>124</v>
      </c>
      <c r="L13" s="99">
        <v>102</v>
      </c>
      <c r="M13" s="100">
        <v>1</v>
      </c>
      <c r="N13" s="100">
        <v>2</v>
      </c>
      <c r="O13" s="101">
        <v>0</v>
      </c>
      <c r="P13" s="326">
        <v>0</v>
      </c>
      <c r="Q13" s="102">
        <f>Q16+Q20</f>
        <v>773295.67</v>
      </c>
      <c r="R13" s="102">
        <f>R16</f>
        <v>667000</v>
      </c>
      <c r="S13" s="103">
        <f>S16</f>
        <v>667000</v>
      </c>
      <c r="T13" s="96" t="s">
        <v>114</v>
      </c>
      <c r="U13" s="74"/>
      <c r="V13" s="74"/>
    </row>
    <row r="14" spans="1:22" ht="54.75" customHeight="1">
      <c r="A14" s="61"/>
      <c r="B14" s="97"/>
      <c r="C14" s="107"/>
      <c r="D14" s="106"/>
      <c r="E14" s="584" t="s">
        <v>157</v>
      </c>
      <c r="F14" s="584"/>
      <c r="G14" s="584"/>
      <c r="H14" s="584"/>
      <c r="I14" s="584"/>
      <c r="J14" s="585"/>
      <c r="K14" s="110">
        <v>124</v>
      </c>
      <c r="L14" s="99">
        <v>102</v>
      </c>
      <c r="M14" s="111">
        <v>1</v>
      </c>
      <c r="N14" s="111">
        <v>2</v>
      </c>
      <c r="O14" s="112">
        <v>5500000000</v>
      </c>
      <c r="P14" s="327">
        <v>0</v>
      </c>
      <c r="Q14" s="114">
        <f>Q15</f>
        <v>626347.06000000006</v>
      </c>
      <c r="R14" s="114">
        <f>R15</f>
        <v>667000</v>
      </c>
      <c r="S14" s="115">
        <f t="shared" ref="R14:S16" si="0">S15</f>
        <v>667000</v>
      </c>
      <c r="T14" s="96" t="s">
        <v>114</v>
      </c>
      <c r="U14" s="74"/>
      <c r="V14" s="74"/>
    </row>
    <row r="15" spans="1:22" ht="30.75" customHeight="1">
      <c r="A15" s="61"/>
      <c r="B15" s="97"/>
      <c r="C15" s="107"/>
      <c r="D15" s="106"/>
      <c r="E15" s="109"/>
      <c r="F15" s="108"/>
      <c r="G15" s="108"/>
      <c r="H15" s="108"/>
      <c r="I15" s="108"/>
      <c r="J15" s="109" t="s">
        <v>194</v>
      </c>
      <c r="K15" s="110">
        <v>124</v>
      </c>
      <c r="L15" s="99"/>
      <c r="M15" s="111">
        <v>1</v>
      </c>
      <c r="N15" s="111">
        <v>2</v>
      </c>
      <c r="O15" s="112">
        <v>5510000000</v>
      </c>
      <c r="P15" s="327">
        <v>0</v>
      </c>
      <c r="Q15" s="114">
        <f>Q16</f>
        <v>626347.06000000006</v>
      </c>
      <c r="R15" s="114">
        <f t="shared" si="0"/>
        <v>667000</v>
      </c>
      <c r="S15" s="115">
        <f t="shared" si="0"/>
        <v>667000</v>
      </c>
      <c r="T15" s="96"/>
      <c r="U15" s="74"/>
      <c r="V15" s="74"/>
    </row>
    <row r="16" spans="1:22" ht="16.5" customHeight="1">
      <c r="A16" s="61"/>
      <c r="B16" s="97"/>
      <c r="C16" s="107"/>
      <c r="D16" s="105"/>
      <c r="E16" s="109"/>
      <c r="F16" s="584" t="s">
        <v>94</v>
      </c>
      <c r="G16" s="584"/>
      <c r="H16" s="584"/>
      <c r="I16" s="584"/>
      <c r="J16" s="585"/>
      <c r="K16" s="110">
        <v>124</v>
      </c>
      <c r="L16" s="99">
        <v>102</v>
      </c>
      <c r="M16" s="111">
        <v>1</v>
      </c>
      <c r="N16" s="111">
        <v>2</v>
      </c>
      <c r="O16" s="112">
        <v>5510010010</v>
      </c>
      <c r="P16" s="327">
        <v>0</v>
      </c>
      <c r="Q16" s="114">
        <f>Q17</f>
        <v>626347.06000000006</v>
      </c>
      <c r="R16" s="114">
        <f t="shared" si="0"/>
        <v>667000</v>
      </c>
      <c r="S16" s="115">
        <f t="shared" si="0"/>
        <v>667000</v>
      </c>
      <c r="T16" s="96" t="s">
        <v>114</v>
      </c>
      <c r="U16" s="74"/>
      <c r="V16" s="74"/>
    </row>
    <row r="17" spans="1:22" ht="15.75">
      <c r="A17" s="61"/>
      <c r="B17" s="97"/>
      <c r="C17" s="107"/>
      <c r="D17" s="105"/>
      <c r="E17" s="109"/>
      <c r="F17" s="109"/>
      <c r="G17" s="108"/>
      <c r="H17" s="108"/>
      <c r="I17" s="108"/>
      <c r="J17" s="109" t="s">
        <v>95</v>
      </c>
      <c r="K17" s="110">
        <v>124</v>
      </c>
      <c r="L17" s="99"/>
      <c r="M17" s="111">
        <v>1</v>
      </c>
      <c r="N17" s="111">
        <v>2</v>
      </c>
      <c r="O17" s="112">
        <v>5510010010</v>
      </c>
      <c r="P17" s="113">
        <v>120</v>
      </c>
      <c r="Q17" s="114">
        <f>Q18+Q19</f>
        <v>626347.06000000006</v>
      </c>
      <c r="R17" s="114">
        <f>R18+R19</f>
        <v>667000</v>
      </c>
      <c r="S17" s="115">
        <f>S18+S19</f>
        <v>667000</v>
      </c>
      <c r="T17" s="96"/>
      <c r="U17" s="74"/>
      <c r="V17" s="74"/>
    </row>
    <row r="18" spans="1:22" ht="21.75" customHeight="1">
      <c r="A18" s="61"/>
      <c r="B18" s="97"/>
      <c r="C18" s="107"/>
      <c r="D18" s="105"/>
      <c r="E18" s="109"/>
      <c r="F18" s="109"/>
      <c r="G18" s="108"/>
      <c r="H18" s="108"/>
      <c r="I18" s="108"/>
      <c r="J18" s="109" t="s">
        <v>116</v>
      </c>
      <c r="K18" s="110">
        <v>124</v>
      </c>
      <c r="L18" s="99"/>
      <c r="M18" s="111">
        <v>1</v>
      </c>
      <c r="N18" s="111">
        <v>2</v>
      </c>
      <c r="O18" s="112">
        <v>5510010010</v>
      </c>
      <c r="P18" s="113">
        <v>121</v>
      </c>
      <c r="Q18" s="114">
        <v>471347.06</v>
      </c>
      <c r="R18" s="114">
        <v>512000</v>
      </c>
      <c r="S18" s="115">
        <v>512000</v>
      </c>
      <c r="T18" s="96"/>
      <c r="U18" s="74"/>
      <c r="V18" s="74"/>
    </row>
    <row r="19" spans="1:22" ht="39" customHeight="1">
      <c r="A19" s="61"/>
      <c r="B19" s="97"/>
      <c r="C19" s="107"/>
      <c r="D19" s="105"/>
      <c r="E19" s="108"/>
      <c r="F19" s="109"/>
      <c r="G19" s="584" t="s">
        <v>117</v>
      </c>
      <c r="H19" s="584"/>
      <c r="I19" s="584"/>
      <c r="J19" s="585"/>
      <c r="K19" s="110">
        <v>124</v>
      </c>
      <c r="L19" s="99">
        <v>102</v>
      </c>
      <c r="M19" s="111">
        <v>1</v>
      </c>
      <c r="N19" s="111">
        <v>2</v>
      </c>
      <c r="O19" s="112">
        <v>5510010010</v>
      </c>
      <c r="P19" s="113">
        <v>129</v>
      </c>
      <c r="Q19" s="114">
        <v>155000</v>
      </c>
      <c r="R19" s="114">
        <v>155000</v>
      </c>
      <c r="S19" s="115">
        <v>155000</v>
      </c>
      <c r="T19" s="96" t="s">
        <v>114</v>
      </c>
      <c r="U19" s="74"/>
      <c r="V19" s="74"/>
    </row>
    <row r="20" spans="1:22" ht="17.25" customHeight="1">
      <c r="A20" s="61"/>
      <c r="B20" s="97"/>
      <c r="C20" s="104"/>
      <c r="D20" s="105"/>
      <c r="E20" s="108"/>
      <c r="F20" s="109"/>
      <c r="G20" s="108"/>
      <c r="H20" s="108"/>
      <c r="I20" s="108"/>
      <c r="J20" s="238" t="s">
        <v>249</v>
      </c>
      <c r="K20" s="98">
        <v>124</v>
      </c>
      <c r="L20" s="116"/>
      <c r="M20" s="100">
        <v>1</v>
      </c>
      <c r="N20" s="100">
        <v>2</v>
      </c>
      <c r="O20" s="101">
        <v>5510097080</v>
      </c>
      <c r="P20" s="326">
        <v>0</v>
      </c>
      <c r="Q20" s="114">
        <f>Q21</f>
        <v>146948.60999999999</v>
      </c>
      <c r="R20" s="114">
        <v>0</v>
      </c>
      <c r="S20" s="252">
        <v>0</v>
      </c>
      <c r="T20" s="96"/>
      <c r="U20" s="74"/>
      <c r="V20" s="74"/>
    </row>
    <row r="21" spans="1:22" ht="18.75" customHeight="1">
      <c r="A21" s="61"/>
      <c r="B21" s="97"/>
      <c r="C21" s="104"/>
      <c r="D21" s="105"/>
      <c r="E21" s="108"/>
      <c r="F21" s="109"/>
      <c r="G21" s="108"/>
      <c r="H21" s="108"/>
      <c r="I21" s="108"/>
      <c r="J21" s="124" t="s">
        <v>95</v>
      </c>
      <c r="K21" s="110">
        <v>124</v>
      </c>
      <c r="L21" s="99"/>
      <c r="M21" s="111">
        <v>1</v>
      </c>
      <c r="N21" s="111">
        <v>2</v>
      </c>
      <c r="O21" s="112">
        <v>5510097080</v>
      </c>
      <c r="P21" s="350">
        <v>120</v>
      </c>
      <c r="Q21" s="114">
        <f>Q22+Q23</f>
        <v>146948.60999999999</v>
      </c>
      <c r="R21" s="114">
        <v>0</v>
      </c>
      <c r="S21" s="252">
        <v>0</v>
      </c>
      <c r="T21" s="96"/>
      <c r="U21" s="74"/>
      <c r="V21" s="74"/>
    </row>
    <row r="22" spans="1:22" ht="18" customHeight="1">
      <c r="A22" s="61"/>
      <c r="B22" s="97"/>
      <c r="C22" s="104"/>
      <c r="D22" s="105"/>
      <c r="E22" s="108"/>
      <c r="F22" s="109"/>
      <c r="G22" s="108"/>
      <c r="H22" s="108"/>
      <c r="I22" s="108"/>
      <c r="J22" s="109" t="s">
        <v>116</v>
      </c>
      <c r="K22" s="110">
        <v>124</v>
      </c>
      <c r="L22" s="99"/>
      <c r="M22" s="111">
        <v>1</v>
      </c>
      <c r="N22" s="111">
        <v>2</v>
      </c>
      <c r="O22" s="112">
        <v>5510097080</v>
      </c>
      <c r="P22" s="113">
        <v>121</v>
      </c>
      <c r="Q22" s="114">
        <v>112863.75</v>
      </c>
      <c r="R22" s="114">
        <v>0</v>
      </c>
      <c r="S22" s="252">
        <v>0</v>
      </c>
      <c r="T22" s="96"/>
      <c r="U22" s="74"/>
      <c r="V22" s="74"/>
    </row>
    <row r="23" spans="1:22" ht="33" customHeight="1">
      <c r="A23" s="61"/>
      <c r="B23" s="97"/>
      <c r="C23" s="104"/>
      <c r="D23" s="105"/>
      <c r="E23" s="108"/>
      <c r="F23" s="109"/>
      <c r="G23" s="108"/>
      <c r="H23" s="108"/>
      <c r="I23" s="108"/>
      <c r="J23" s="124" t="s">
        <v>117</v>
      </c>
      <c r="K23" s="110">
        <v>124</v>
      </c>
      <c r="L23" s="99"/>
      <c r="M23" s="111">
        <v>1</v>
      </c>
      <c r="N23" s="111">
        <v>2</v>
      </c>
      <c r="O23" s="112">
        <v>5510097080</v>
      </c>
      <c r="P23" s="113">
        <v>129</v>
      </c>
      <c r="Q23" s="114">
        <v>34084.86</v>
      </c>
      <c r="R23" s="114">
        <v>0</v>
      </c>
      <c r="S23" s="252">
        <v>0</v>
      </c>
      <c r="T23" s="96"/>
      <c r="U23" s="74"/>
      <c r="V23" s="74"/>
    </row>
    <row r="24" spans="1:22" s="63" customFormat="1" ht="51" customHeight="1">
      <c r="A24" s="62"/>
      <c r="B24" s="97"/>
      <c r="C24" s="104"/>
      <c r="D24" s="105"/>
      <c r="E24" s="105"/>
      <c r="F24" s="106"/>
      <c r="G24" s="105"/>
      <c r="H24" s="105"/>
      <c r="I24" s="105"/>
      <c r="J24" s="106" t="s">
        <v>96</v>
      </c>
      <c r="K24" s="98">
        <v>124</v>
      </c>
      <c r="L24" s="116"/>
      <c r="M24" s="100">
        <v>1</v>
      </c>
      <c r="N24" s="100">
        <v>4</v>
      </c>
      <c r="O24" s="101">
        <v>0</v>
      </c>
      <c r="P24" s="326">
        <v>0</v>
      </c>
      <c r="Q24" s="102">
        <f>Q28+Q31+Q35+Q39+Q40+Q36</f>
        <v>1757116.1100000003</v>
      </c>
      <c r="R24" s="102">
        <f>R28+R31+R35+R39</f>
        <v>1105905</v>
      </c>
      <c r="S24" s="103">
        <f>S28+S31+S35+S39</f>
        <v>1144005</v>
      </c>
      <c r="T24" s="117"/>
      <c r="U24" s="118"/>
      <c r="V24" s="118"/>
    </row>
    <row r="25" spans="1:22" s="54" customFormat="1" ht="52.5" customHeight="1">
      <c r="A25" s="61"/>
      <c r="B25" s="119"/>
      <c r="C25" s="120"/>
      <c r="D25" s="584" t="s">
        <v>157</v>
      </c>
      <c r="E25" s="584"/>
      <c r="F25" s="584"/>
      <c r="G25" s="584"/>
      <c r="H25" s="584"/>
      <c r="I25" s="584"/>
      <c r="J25" s="585"/>
      <c r="K25" s="110">
        <v>124</v>
      </c>
      <c r="L25" s="99">
        <v>104</v>
      </c>
      <c r="M25" s="111">
        <v>1</v>
      </c>
      <c r="N25" s="111">
        <v>4</v>
      </c>
      <c r="O25" s="112">
        <v>5500000000</v>
      </c>
      <c r="P25" s="327">
        <v>0</v>
      </c>
      <c r="Q25" s="114">
        <f>Q26</f>
        <v>1757116.1100000003</v>
      </c>
      <c r="R25" s="114">
        <f>R26</f>
        <v>1105905</v>
      </c>
      <c r="S25" s="115">
        <f>S26</f>
        <v>1144005</v>
      </c>
      <c r="T25" s="96" t="s">
        <v>114</v>
      </c>
      <c r="U25" s="74"/>
      <c r="V25" s="74"/>
    </row>
    <row r="26" spans="1:22" ht="17.25" customHeight="1">
      <c r="A26" s="61"/>
      <c r="B26" s="97"/>
      <c r="C26" s="107"/>
      <c r="D26" s="106"/>
      <c r="E26" s="584" t="s">
        <v>194</v>
      </c>
      <c r="F26" s="584"/>
      <c r="G26" s="584"/>
      <c r="H26" s="584"/>
      <c r="I26" s="584"/>
      <c r="J26" s="585"/>
      <c r="K26" s="110">
        <v>124</v>
      </c>
      <c r="L26" s="99">
        <v>104</v>
      </c>
      <c r="M26" s="111">
        <v>1</v>
      </c>
      <c r="N26" s="111">
        <v>4</v>
      </c>
      <c r="O26" s="112">
        <v>5510000000</v>
      </c>
      <c r="P26" s="327">
        <v>0</v>
      </c>
      <c r="Q26" s="114">
        <f>Q27+Q39+Q41</f>
        <v>1757116.1100000003</v>
      </c>
      <c r="R26" s="114">
        <f>R27+R39</f>
        <v>1105905</v>
      </c>
      <c r="S26" s="115">
        <f>S27+S39</f>
        <v>1144005</v>
      </c>
      <c r="T26" s="96" t="s">
        <v>114</v>
      </c>
      <c r="U26" s="74"/>
      <c r="V26" s="74"/>
    </row>
    <row r="27" spans="1:22" ht="17.25" customHeight="1">
      <c r="A27" s="61"/>
      <c r="B27" s="97"/>
      <c r="C27" s="107"/>
      <c r="D27" s="105"/>
      <c r="E27" s="109"/>
      <c r="F27" s="584" t="s">
        <v>97</v>
      </c>
      <c r="G27" s="584"/>
      <c r="H27" s="584"/>
      <c r="I27" s="584"/>
      <c r="J27" s="585"/>
      <c r="K27" s="110">
        <v>124</v>
      </c>
      <c r="L27" s="99">
        <v>104</v>
      </c>
      <c r="M27" s="111">
        <v>1</v>
      </c>
      <c r="N27" s="111">
        <v>4</v>
      </c>
      <c r="O27" s="112">
        <v>5510010020</v>
      </c>
      <c r="P27" s="327">
        <v>0</v>
      </c>
      <c r="Q27" s="114">
        <f>Q28+Q31+Q35+Q36</f>
        <v>1127944.7200000002</v>
      </c>
      <c r="R27" s="114">
        <f>R28+R31+R35</f>
        <v>834325</v>
      </c>
      <c r="S27" s="115">
        <f>S28+S31+S35</f>
        <v>871335</v>
      </c>
      <c r="T27" s="96" t="s">
        <v>114</v>
      </c>
      <c r="U27" s="74"/>
      <c r="V27" s="74"/>
    </row>
    <row r="28" spans="1:22" ht="26.25" customHeight="1">
      <c r="A28" s="61"/>
      <c r="B28" s="97"/>
      <c r="C28" s="107"/>
      <c r="D28" s="105"/>
      <c r="E28" s="108"/>
      <c r="F28" s="109"/>
      <c r="G28" s="584" t="s">
        <v>95</v>
      </c>
      <c r="H28" s="584"/>
      <c r="I28" s="584"/>
      <c r="J28" s="585"/>
      <c r="K28" s="110">
        <v>124</v>
      </c>
      <c r="L28" s="99">
        <v>104</v>
      </c>
      <c r="M28" s="111">
        <v>1</v>
      </c>
      <c r="N28" s="111">
        <v>4</v>
      </c>
      <c r="O28" s="112">
        <v>5510010020</v>
      </c>
      <c r="P28" s="113" t="s">
        <v>118</v>
      </c>
      <c r="Q28" s="114">
        <f>Q29+Q30</f>
        <v>482529.34</v>
      </c>
      <c r="R28" s="114">
        <f>R29+R30</f>
        <v>560000</v>
      </c>
      <c r="S28" s="115">
        <f>S29+S30</f>
        <v>560000</v>
      </c>
      <c r="T28" s="96" t="s">
        <v>114</v>
      </c>
      <c r="U28" s="74"/>
      <c r="V28" s="74"/>
    </row>
    <row r="29" spans="1:22" ht="18.75" customHeight="1">
      <c r="A29" s="61"/>
      <c r="B29" s="97"/>
      <c r="C29" s="107"/>
      <c r="D29" s="105"/>
      <c r="E29" s="108"/>
      <c r="F29" s="109"/>
      <c r="G29" s="108"/>
      <c r="H29" s="108"/>
      <c r="I29" s="108"/>
      <c r="J29" s="109" t="s">
        <v>116</v>
      </c>
      <c r="K29" s="110">
        <v>124</v>
      </c>
      <c r="L29" s="99"/>
      <c r="M29" s="111">
        <v>1</v>
      </c>
      <c r="N29" s="111">
        <v>4</v>
      </c>
      <c r="O29" s="112">
        <v>5510010020</v>
      </c>
      <c r="P29" s="113">
        <v>121</v>
      </c>
      <c r="Q29" s="114">
        <v>363896.71</v>
      </c>
      <c r="R29" s="114">
        <v>395000</v>
      </c>
      <c r="S29" s="115">
        <v>395000</v>
      </c>
      <c r="T29" s="96"/>
      <c r="U29" s="74"/>
      <c r="V29" s="74"/>
    </row>
    <row r="30" spans="1:22" ht="30.75" customHeight="1">
      <c r="A30" s="61"/>
      <c r="B30" s="97"/>
      <c r="C30" s="107"/>
      <c r="D30" s="105"/>
      <c r="E30" s="108"/>
      <c r="F30" s="109"/>
      <c r="G30" s="108"/>
      <c r="H30" s="108"/>
      <c r="I30" s="108"/>
      <c r="J30" s="109" t="s">
        <v>117</v>
      </c>
      <c r="K30" s="110">
        <v>124</v>
      </c>
      <c r="L30" s="99"/>
      <c r="M30" s="111">
        <v>1</v>
      </c>
      <c r="N30" s="111">
        <v>4</v>
      </c>
      <c r="O30" s="112">
        <v>5510010020</v>
      </c>
      <c r="P30" s="113">
        <v>129</v>
      </c>
      <c r="Q30" s="114">
        <v>118632.63</v>
      </c>
      <c r="R30" s="114">
        <v>165000</v>
      </c>
      <c r="S30" s="115">
        <v>165000</v>
      </c>
      <c r="T30" s="96"/>
      <c r="U30" s="74"/>
      <c r="V30" s="74"/>
    </row>
    <row r="31" spans="1:22" ht="34.5" customHeight="1">
      <c r="A31" s="61"/>
      <c r="B31" s="97"/>
      <c r="C31" s="107"/>
      <c r="D31" s="105"/>
      <c r="E31" s="108"/>
      <c r="F31" s="109"/>
      <c r="G31" s="584" t="s">
        <v>104</v>
      </c>
      <c r="H31" s="584"/>
      <c r="I31" s="584"/>
      <c r="J31" s="585"/>
      <c r="K31" s="110">
        <v>124</v>
      </c>
      <c r="L31" s="99">
        <v>104</v>
      </c>
      <c r="M31" s="111">
        <v>1</v>
      </c>
      <c r="N31" s="111">
        <v>4</v>
      </c>
      <c r="O31" s="112">
        <v>5510010020</v>
      </c>
      <c r="P31" s="113" t="s">
        <v>119</v>
      </c>
      <c r="Q31" s="114">
        <f>Q32+Q33</f>
        <v>610479.53</v>
      </c>
      <c r="R31" s="114">
        <f>R32+R33</f>
        <v>259325</v>
      </c>
      <c r="S31" s="115">
        <f>S32+S33</f>
        <v>296335</v>
      </c>
      <c r="T31" s="96" t="s">
        <v>114</v>
      </c>
      <c r="U31" s="74"/>
      <c r="V31" s="74"/>
    </row>
    <row r="32" spans="1:22" ht="17.25" customHeight="1">
      <c r="A32" s="61"/>
      <c r="B32" s="97"/>
      <c r="C32" s="107"/>
      <c r="D32" s="105"/>
      <c r="E32" s="108"/>
      <c r="F32" s="109"/>
      <c r="G32" s="108"/>
      <c r="H32" s="108"/>
      <c r="I32" s="108"/>
      <c r="J32" s="109" t="s">
        <v>153</v>
      </c>
      <c r="K32" s="110">
        <v>124</v>
      </c>
      <c r="L32" s="99"/>
      <c r="M32" s="111">
        <v>1</v>
      </c>
      <c r="N32" s="111">
        <v>4</v>
      </c>
      <c r="O32" s="112">
        <v>5510010020</v>
      </c>
      <c r="P32" s="113">
        <v>244</v>
      </c>
      <c r="Q32" s="114">
        <v>602126.18000000005</v>
      </c>
      <c r="R32" s="114">
        <v>229325</v>
      </c>
      <c r="S32" s="115">
        <v>266335</v>
      </c>
      <c r="T32" s="96"/>
      <c r="U32" s="74"/>
      <c r="V32" s="74"/>
    </row>
    <row r="33" spans="1:22" ht="17.25" customHeight="1">
      <c r="A33" s="61"/>
      <c r="B33" s="97"/>
      <c r="C33" s="121"/>
      <c r="D33" s="122"/>
      <c r="E33" s="123"/>
      <c r="F33" s="124"/>
      <c r="G33" s="123"/>
      <c r="H33" s="123"/>
      <c r="I33" s="123"/>
      <c r="J33" s="124" t="s">
        <v>209</v>
      </c>
      <c r="K33" s="110">
        <v>124</v>
      </c>
      <c r="L33" s="99"/>
      <c r="M33" s="111">
        <v>1</v>
      </c>
      <c r="N33" s="111">
        <v>4</v>
      </c>
      <c r="O33" s="112">
        <v>5510010020</v>
      </c>
      <c r="P33" s="113">
        <v>247</v>
      </c>
      <c r="Q33" s="114">
        <v>8353.35</v>
      </c>
      <c r="R33" s="114">
        <v>30000</v>
      </c>
      <c r="S33" s="115">
        <v>30000</v>
      </c>
      <c r="T33" s="96"/>
      <c r="U33" s="74"/>
      <c r="V33" s="74"/>
    </row>
    <row r="34" spans="1:22" ht="17.25" hidden="1" customHeight="1">
      <c r="A34" s="61"/>
      <c r="B34" s="97"/>
      <c r="C34" s="121"/>
      <c r="D34" s="122"/>
      <c r="E34" s="123"/>
      <c r="F34" s="124"/>
      <c r="G34" s="123"/>
      <c r="H34" s="123"/>
      <c r="I34" s="123"/>
      <c r="J34" s="124" t="s">
        <v>150</v>
      </c>
      <c r="K34" s="110">
        <v>124</v>
      </c>
      <c r="L34" s="99"/>
      <c r="M34" s="111">
        <v>1</v>
      </c>
      <c r="N34" s="111">
        <v>4</v>
      </c>
      <c r="O34" s="112">
        <v>5510010020</v>
      </c>
      <c r="P34" s="113">
        <v>500</v>
      </c>
      <c r="Q34" s="114">
        <f>Q35</f>
        <v>34476</v>
      </c>
      <c r="R34" s="114">
        <f>R35</f>
        <v>15000</v>
      </c>
      <c r="S34" s="115">
        <f>S35</f>
        <v>15000</v>
      </c>
      <c r="T34" s="96"/>
      <c r="U34" s="74"/>
      <c r="V34" s="74"/>
    </row>
    <row r="35" spans="1:22" ht="17.25" customHeight="1">
      <c r="A35" s="61"/>
      <c r="B35" s="97"/>
      <c r="C35" s="121"/>
      <c r="D35" s="122"/>
      <c r="E35" s="123"/>
      <c r="F35" s="124"/>
      <c r="G35" s="123"/>
      <c r="H35" s="123"/>
      <c r="I35" s="123"/>
      <c r="J35" s="124" t="s">
        <v>84</v>
      </c>
      <c r="K35" s="110">
        <v>124</v>
      </c>
      <c r="L35" s="99"/>
      <c r="M35" s="111">
        <v>1</v>
      </c>
      <c r="N35" s="111">
        <v>4</v>
      </c>
      <c r="O35" s="112">
        <v>5510010020</v>
      </c>
      <c r="P35" s="113">
        <v>540</v>
      </c>
      <c r="Q35" s="114">
        <v>34476</v>
      </c>
      <c r="R35" s="114">
        <v>15000</v>
      </c>
      <c r="S35" s="115">
        <v>15000</v>
      </c>
      <c r="T35" s="96"/>
      <c r="U35" s="74"/>
      <c r="V35" s="74"/>
    </row>
    <row r="36" spans="1:22" ht="17.25" customHeight="1">
      <c r="A36" s="61"/>
      <c r="B36" s="97"/>
      <c r="C36" s="121"/>
      <c r="D36" s="122"/>
      <c r="E36" s="123"/>
      <c r="F36" s="124"/>
      <c r="G36" s="123"/>
      <c r="H36" s="123"/>
      <c r="I36" s="123"/>
      <c r="J36" s="124" t="s">
        <v>121</v>
      </c>
      <c r="K36" s="110">
        <v>124</v>
      </c>
      <c r="L36" s="99"/>
      <c r="M36" s="111">
        <v>1</v>
      </c>
      <c r="N36" s="111">
        <v>4</v>
      </c>
      <c r="O36" s="112">
        <v>5510010020</v>
      </c>
      <c r="P36" s="113">
        <v>850</v>
      </c>
      <c r="Q36" s="114">
        <f>Q37</f>
        <v>459.85</v>
      </c>
      <c r="R36" s="114">
        <f>R37</f>
        <v>0</v>
      </c>
      <c r="S36" s="115">
        <f>S37</f>
        <v>0</v>
      </c>
      <c r="T36" s="96"/>
      <c r="U36" s="74"/>
      <c r="V36" s="74"/>
    </row>
    <row r="37" spans="1:22" ht="17.25" customHeight="1">
      <c r="A37" s="61"/>
      <c r="B37" s="97"/>
      <c r="C37" s="121"/>
      <c r="D37" s="122"/>
      <c r="E37" s="123"/>
      <c r="F37" s="124"/>
      <c r="G37" s="123"/>
      <c r="H37" s="123"/>
      <c r="I37" s="123"/>
      <c r="J37" s="124" t="s">
        <v>122</v>
      </c>
      <c r="K37" s="110">
        <v>124</v>
      </c>
      <c r="L37" s="99"/>
      <c r="M37" s="111">
        <v>1</v>
      </c>
      <c r="N37" s="111">
        <v>4</v>
      </c>
      <c r="O37" s="112">
        <v>5510010020</v>
      </c>
      <c r="P37" s="113">
        <v>853</v>
      </c>
      <c r="Q37" s="114">
        <v>459.85</v>
      </c>
      <c r="R37" s="114">
        <v>0</v>
      </c>
      <c r="S37" s="115">
        <v>0</v>
      </c>
      <c r="T37" s="96"/>
      <c r="U37" s="74"/>
      <c r="V37" s="74"/>
    </row>
    <row r="38" spans="1:22" ht="61.5" customHeight="1">
      <c r="A38" s="61"/>
      <c r="B38" s="97"/>
      <c r="C38" s="121"/>
      <c r="D38" s="122"/>
      <c r="E38" s="123"/>
      <c r="F38" s="124"/>
      <c r="G38" s="123"/>
      <c r="H38" s="123"/>
      <c r="I38" s="123"/>
      <c r="J38" s="124" t="s">
        <v>98</v>
      </c>
      <c r="K38" s="110">
        <v>124</v>
      </c>
      <c r="L38" s="99"/>
      <c r="M38" s="111">
        <v>1</v>
      </c>
      <c r="N38" s="111">
        <v>4</v>
      </c>
      <c r="O38" s="112">
        <v>5510015010</v>
      </c>
      <c r="P38" s="327">
        <v>0</v>
      </c>
      <c r="Q38" s="114">
        <f>Q39</f>
        <v>269120</v>
      </c>
      <c r="R38" s="114">
        <f>R39</f>
        <v>271580</v>
      </c>
      <c r="S38" s="115">
        <f>S39</f>
        <v>272670</v>
      </c>
      <c r="T38" s="96"/>
      <c r="U38" s="74"/>
      <c r="V38" s="74"/>
    </row>
    <row r="39" spans="1:22" ht="16.5" customHeight="1">
      <c r="A39" s="61"/>
      <c r="B39" s="97"/>
      <c r="C39" s="121"/>
      <c r="D39" s="122"/>
      <c r="E39" s="123"/>
      <c r="F39" s="124"/>
      <c r="G39" s="123"/>
      <c r="H39" s="123"/>
      <c r="I39" s="123"/>
      <c r="J39" s="124" t="s">
        <v>84</v>
      </c>
      <c r="K39" s="110">
        <v>124</v>
      </c>
      <c r="L39" s="99"/>
      <c r="M39" s="111">
        <v>1</v>
      </c>
      <c r="N39" s="111">
        <v>4</v>
      </c>
      <c r="O39" s="112">
        <v>5510015010</v>
      </c>
      <c r="P39" s="113">
        <v>540</v>
      </c>
      <c r="Q39" s="114">
        <v>269120</v>
      </c>
      <c r="R39" s="114">
        <v>271580</v>
      </c>
      <c r="S39" s="115">
        <v>272670</v>
      </c>
      <c r="T39" s="96"/>
      <c r="U39" s="74"/>
      <c r="V39" s="74"/>
    </row>
    <row r="40" spans="1:22" ht="16.5" customHeight="1">
      <c r="A40" s="61"/>
      <c r="B40" s="97"/>
      <c r="C40" s="121"/>
      <c r="D40" s="122"/>
      <c r="E40" s="123"/>
      <c r="F40" s="124"/>
      <c r="G40" s="123"/>
      <c r="H40" s="123"/>
      <c r="I40" s="123"/>
      <c r="J40" s="238" t="s">
        <v>249</v>
      </c>
      <c r="K40" s="98">
        <v>124</v>
      </c>
      <c r="L40" s="116"/>
      <c r="M40" s="100">
        <v>1</v>
      </c>
      <c r="N40" s="100">
        <v>4</v>
      </c>
      <c r="O40" s="101">
        <v>5510097080</v>
      </c>
      <c r="P40" s="326">
        <v>0</v>
      </c>
      <c r="Q40" s="102">
        <f>Q41</f>
        <v>360051.39</v>
      </c>
      <c r="R40" s="102">
        <f>R41</f>
        <v>0</v>
      </c>
      <c r="S40" s="103">
        <f>S41</f>
        <v>0</v>
      </c>
      <c r="T40" s="96"/>
      <c r="U40" s="74"/>
      <c r="V40" s="74"/>
    </row>
    <row r="41" spans="1:22" ht="16.5" customHeight="1">
      <c r="A41" s="61"/>
      <c r="B41" s="97"/>
      <c r="C41" s="121"/>
      <c r="D41" s="122"/>
      <c r="E41" s="123"/>
      <c r="F41" s="124"/>
      <c r="G41" s="123"/>
      <c r="H41" s="123"/>
      <c r="I41" s="123"/>
      <c r="J41" s="124" t="s">
        <v>95</v>
      </c>
      <c r="K41" s="110">
        <v>124</v>
      </c>
      <c r="L41" s="99"/>
      <c r="M41" s="111">
        <v>1</v>
      </c>
      <c r="N41" s="111">
        <v>4</v>
      </c>
      <c r="O41" s="112">
        <v>5510097080</v>
      </c>
      <c r="P41" s="350">
        <v>120</v>
      </c>
      <c r="Q41" s="114">
        <f>Q42+Q43</f>
        <v>360051.39</v>
      </c>
      <c r="R41" s="114">
        <f>R42+R43</f>
        <v>0</v>
      </c>
      <c r="S41" s="115">
        <f>S42+S43</f>
        <v>0</v>
      </c>
      <c r="T41" s="96"/>
      <c r="U41" s="74"/>
      <c r="V41" s="74"/>
    </row>
    <row r="42" spans="1:22" ht="16.5" customHeight="1">
      <c r="A42" s="61"/>
      <c r="B42" s="97"/>
      <c r="C42" s="121"/>
      <c r="D42" s="122"/>
      <c r="E42" s="123"/>
      <c r="F42" s="124"/>
      <c r="G42" s="123"/>
      <c r="H42" s="123"/>
      <c r="I42" s="123"/>
      <c r="J42" s="109" t="s">
        <v>116</v>
      </c>
      <c r="K42" s="110">
        <v>124</v>
      </c>
      <c r="L42" s="99"/>
      <c r="M42" s="111">
        <v>1</v>
      </c>
      <c r="N42" s="111">
        <v>4</v>
      </c>
      <c r="O42" s="112">
        <v>5510097080</v>
      </c>
      <c r="P42" s="113">
        <v>121</v>
      </c>
      <c r="Q42" s="114">
        <v>242452.39</v>
      </c>
      <c r="R42" s="114">
        <v>0</v>
      </c>
      <c r="S42" s="115">
        <v>0</v>
      </c>
      <c r="T42" s="96"/>
      <c r="U42" s="74"/>
      <c r="V42" s="74"/>
    </row>
    <row r="43" spans="1:22" ht="46.5" customHeight="1">
      <c r="A43" s="61"/>
      <c r="B43" s="97"/>
      <c r="C43" s="121"/>
      <c r="D43" s="122"/>
      <c r="E43" s="123"/>
      <c r="F43" s="124"/>
      <c r="G43" s="123"/>
      <c r="H43" s="123"/>
      <c r="I43" s="123"/>
      <c r="J43" s="124" t="s">
        <v>117</v>
      </c>
      <c r="K43" s="110">
        <v>124</v>
      </c>
      <c r="L43" s="99"/>
      <c r="M43" s="111">
        <v>1</v>
      </c>
      <c r="N43" s="111">
        <v>4</v>
      </c>
      <c r="O43" s="112">
        <v>5510097080</v>
      </c>
      <c r="P43" s="113">
        <v>129</v>
      </c>
      <c r="Q43" s="114">
        <v>117599</v>
      </c>
      <c r="R43" s="114">
        <v>0</v>
      </c>
      <c r="S43" s="115">
        <v>0</v>
      </c>
      <c r="T43" s="96"/>
      <c r="U43" s="74"/>
      <c r="V43" s="74"/>
    </row>
    <row r="44" spans="1:22" ht="36.75" customHeight="1">
      <c r="A44" s="61"/>
      <c r="B44" s="97"/>
      <c r="C44" s="121"/>
      <c r="D44" s="122"/>
      <c r="E44" s="123"/>
      <c r="F44" s="124"/>
      <c r="G44" s="123"/>
      <c r="H44" s="123"/>
      <c r="I44" s="123"/>
      <c r="J44" s="238" t="s">
        <v>158</v>
      </c>
      <c r="K44" s="98">
        <v>124</v>
      </c>
      <c r="L44" s="116"/>
      <c r="M44" s="100">
        <v>1</v>
      </c>
      <c r="N44" s="100">
        <v>6</v>
      </c>
      <c r="O44" s="101">
        <v>0</v>
      </c>
      <c r="P44" s="326">
        <v>0</v>
      </c>
      <c r="Q44" s="102">
        <f t="shared" ref="Q44:S45" si="1">Q45</f>
        <v>17300</v>
      </c>
      <c r="R44" s="102">
        <f t="shared" si="1"/>
        <v>17300</v>
      </c>
      <c r="S44" s="103">
        <f t="shared" si="1"/>
        <v>17300</v>
      </c>
      <c r="T44" s="96"/>
      <c r="U44" s="74"/>
      <c r="V44" s="74"/>
    </row>
    <row r="45" spans="1:22" ht="52.5" customHeight="1">
      <c r="A45" s="61"/>
      <c r="B45" s="97"/>
      <c r="C45" s="121"/>
      <c r="D45" s="122"/>
      <c r="E45" s="123"/>
      <c r="F45" s="124"/>
      <c r="G45" s="123"/>
      <c r="H45" s="123"/>
      <c r="I45" s="123"/>
      <c r="J45" s="125" t="s">
        <v>157</v>
      </c>
      <c r="K45" s="125">
        <v>124</v>
      </c>
      <c r="L45" s="99"/>
      <c r="M45" s="111">
        <v>1</v>
      </c>
      <c r="N45" s="111">
        <v>6</v>
      </c>
      <c r="O45" s="112">
        <v>5500000000</v>
      </c>
      <c r="P45" s="327">
        <v>0</v>
      </c>
      <c r="Q45" s="114">
        <f t="shared" si="1"/>
        <v>17300</v>
      </c>
      <c r="R45" s="114">
        <f t="shared" si="1"/>
        <v>17300</v>
      </c>
      <c r="S45" s="115">
        <f t="shared" si="1"/>
        <v>17300</v>
      </c>
      <c r="T45" s="96"/>
      <c r="U45" s="74"/>
      <c r="V45" s="74"/>
    </row>
    <row r="46" spans="1:22" ht="33" customHeight="1">
      <c r="A46" s="61"/>
      <c r="B46" s="97"/>
      <c r="C46" s="121"/>
      <c r="D46" s="122"/>
      <c r="E46" s="123"/>
      <c r="F46" s="124"/>
      <c r="G46" s="123"/>
      <c r="H46" s="123"/>
      <c r="I46" s="123"/>
      <c r="J46" s="125" t="s">
        <v>194</v>
      </c>
      <c r="K46" s="125">
        <v>124</v>
      </c>
      <c r="L46" s="99"/>
      <c r="M46" s="111">
        <v>1</v>
      </c>
      <c r="N46" s="111">
        <v>6</v>
      </c>
      <c r="O46" s="112">
        <v>5510000000</v>
      </c>
      <c r="P46" s="327">
        <v>0</v>
      </c>
      <c r="Q46" s="114">
        <f t="shared" ref="Q46:S48" si="2">Q47</f>
        <v>17300</v>
      </c>
      <c r="R46" s="114">
        <f t="shared" si="2"/>
        <v>17300</v>
      </c>
      <c r="S46" s="115">
        <f t="shared" si="2"/>
        <v>17300</v>
      </c>
      <c r="T46" s="96"/>
      <c r="U46" s="74"/>
      <c r="V46" s="74"/>
    </row>
    <row r="47" spans="1:22" ht="33" customHeight="1">
      <c r="A47" s="61"/>
      <c r="B47" s="97"/>
      <c r="C47" s="121"/>
      <c r="D47" s="122"/>
      <c r="E47" s="123"/>
      <c r="F47" s="124"/>
      <c r="G47" s="123"/>
      <c r="H47" s="123"/>
      <c r="I47" s="123"/>
      <c r="J47" s="125" t="s">
        <v>99</v>
      </c>
      <c r="K47" s="125">
        <v>124</v>
      </c>
      <c r="L47" s="99"/>
      <c r="M47" s="111">
        <v>1</v>
      </c>
      <c r="N47" s="111">
        <v>6</v>
      </c>
      <c r="O47" s="112">
        <v>5510010080</v>
      </c>
      <c r="P47" s="327">
        <v>0</v>
      </c>
      <c r="Q47" s="114">
        <f t="shared" si="2"/>
        <v>17300</v>
      </c>
      <c r="R47" s="114">
        <f t="shared" si="2"/>
        <v>17300</v>
      </c>
      <c r="S47" s="115">
        <f t="shared" si="2"/>
        <v>17300</v>
      </c>
      <c r="T47" s="96"/>
      <c r="U47" s="74"/>
      <c r="V47" s="74"/>
    </row>
    <row r="48" spans="1:22" ht="18" hidden="1" customHeight="1">
      <c r="A48" s="61"/>
      <c r="B48" s="97"/>
      <c r="C48" s="121"/>
      <c r="D48" s="122"/>
      <c r="E48" s="123"/>
      <c r="F48" s="124"/>
      <c r="G48" s="123"/>
      <c r="H48" s="123"/>
      <c r="I48" s="123"/>
      <c r="J48" s="125" t="s">
        <v>150</v>
      </c>
      <c r="K48" s="125">
        <v>124</v>
      </c>
      <c r="L48" s="99"/>
      <c r="M48" s="111">
        <v>1</v>
      </c>
      <c r="N48" s="111">
        <v>6</v>
      </c>
      <c r="O48" s="112">
        <v>5510010080</v>
      </c>
      <c r="P48" s="113">
        <v>500</v>
      </c>
      <c r="Q48" s="114">
        <f t="shared" si="2"/>
        <v>17300</v>
      </c>
      <c r="R48" s="114">
        <f t="shared" si="2"/>
        <v>17300</v>
      </c>
      <c r="S48" s="115">
        <f t="shared" si="2"/>
        <v>17300</v>
      </c>
      <c r="T48" s="96"/>
      <c r="U48" s="74"/>
      <c r="V48" s="74"/>
    </row>
    <row r="49" spans="1:22" ht="18" customHeight="1">
      <c r="A49" s="61"/>
      <c r="B49" s="97"/>
      <c r="C49" s="121"/>
      <c r="D49" s="122"/>
      <c r="E49" s="123"/>
      <c r="F49" s="124"/>
      <c r="G49" s="123"/>
      <c r="H49" s="123"/>
      <c r="I49" s="123"/>
      <c r="J49" s="125" t="s">
        <v>84</v>
      </c>
      <c r="K49" s="125">
        <v>124</v>
      </c>
      <c r="L49" s="99"/>
      <c r="M49" s="111">
        <v>1</v>
      </c>
      <c r="N49" s="111">
        <v>6</v>
      </c>
      <c r="O49" s="112">
        <v>5510010080</v>
      </c>
      <c r="P49" s="113">
        <v>540</v>
      </c>
      <c r="Q49" s="114">
        <v>17300</v>
      </c>
      <c r="R49" s="114">
        <v>17300</v>
      </c>
      <c r="S49" s="115">
        <v>17300</v>
      </c>
      <c r="T49" s="96"/>
      <c r="U49" s="74"/>
      <c r="V49" s="74"/>
    </row>
    <row r="50" spans="1:22" ht="18" customHeight="1">
      <c r="A50" s="61"/>
      <c r="B50" s="97"/>
      <c r="C50" s="121"/>
      <c r="D50" s="122"/>
      <c r="E50" s="123"/>
      <c r="F50" s="124"/>
      <c r="G50" s="123"/>
      <c r="H50" s="123"/>
      <c r="I50" s="123"/>
      <c r="J50" s="125" t="s">
        <v>250</v>
      </c>
      <c r="K50" s="125">
        <v>124</v>
      </c>
      <c r="L50" s="99"/>
      <c r="M50" s="111">
        <v>1</v>
      </c>
      <c r="N50" s="111">
        <v>11</v>
      </c>
      <c r="O50" s="112">
        <v>0</v>
      </c>
      <c r="P50" s="327">
        <v>0</v>
      </c>
      <c r="Q50" s="114">
        <f t="shared" ref="Q50:S53" si="3">Q51</f>
        <v>5000</v>
      </c>
      <c r="R50" s="114">
        <f t="shared" si="3"/>
        <v>5000</v>
      </c>
      <c r="S50" s="115">
        <f t="shared" si="3"/>
        <v>5000</v>
      </c>
      <c r="T50" s="96"/>
      <c r="U50" s="74"/>
      <c r="V50" s="74"/>
    </row>
    <row r="51" spans="1:22" ht="18" customHeight="1">
      <c r="A51" s="61"/>
      <c r="B51" s="97"/>
      <c r="C51" s="121"/>
      <c r="D51" s="122"/>
      <c r="E51" s="123"/>
      <c r="F51" s="124"/>
      <c r="G51" s="123"/>
      <c r="H51" s="123"/>
      <c r="I51" s="123"/>
      <c r="J51" s="125" t="s">
        <v>149</v>
      </c>
      <c r="K51" s="125">
        <v>124</v>
      </c>
      <c r="L51" s="99"/>
      <c r="M51" s="111">
        <v>1</v>
      </c>
      <c r="N51" s="111">
        <v>11</v>
      </c>
      <c r="O51" s="112">
        <v>7700000000</v>
      </c>
      <c r="P51" s="327">
        <v>0</v>
      </c>
      <c r="Q51" s="114">
        <f t="shared" si="3"/>
        <v>5000</v>
      </c>
      <c r="R51" s="114">
        <f t="shared" si="3"/>
        <v>5000</v>
      </c>
      <c r="S51" s="115">
        <f t="shared" si="3"/>
        <v>5000</v>
      </c>
      <c r="T51" s="96"/>
      <c r="U51" s="74"/>
      <c r="V51" s="74"/>
    </row>
    <row r="52" spans="1:22" ht="30" customHeight="1">
      <c r="A52" s="61"/>
      <c r="B52" s="97"/>
      <c r="C52" s="121"/>
      <c r="D52" s="122"/>
      <c r="E52" s="123"/>
      <c r="F52" s="124"/>
      <c r="G52" s="123"/>
      <c r="H52" s="123"/>
      <c r="I52" s="123"/>
      <c r="J52" s="125" t="s">
        <v>258</v>
      </c>
      <c r="K52" s="125">
        <v>124</v>
      </c>
      <c r="L52" s="99"/>
      <c r="M52" s="111">
        <v>1</v>
      </c>
      <c r="N52" s="111">
        <v>11</v>
      </c>
      <c r="O52" s="112">
        <v>7700000040</v>
      </c>
      <c r="P52" s="327">
        <v>0</v>
      </c>
      <c r="Q52" s="114">
        <f t="shared" si="3"/>
        <v>5000</v>
      </c>
      <c r="R52" s="114">
        <f t="shared" si="3"/>
        <v>5000</v>
      </c>
      <c r="S52" s="115">
        <f t="shared" si="3"/>
        <v>5000</v>
      </c>
      <c r="T52" s="96"/>
      <c r="U52" s="74"/>
      <c r="V52" s="74"/>
    </row>
    <row r="53" spans="1:22" ht="18" customHeight="1">
      <c r="A53" s="61"/>
      <c r="B53" s="97"/>
      <c r="C53" s="121"/>
      <c r="D53" s="122"/>
      <c r="E53" s="123"/>
      <c r="F53" s="124"/>
      <c r="G53" s="123"/>
      <c r="H53" s="123"/>
      <c r="I53" s="123"/>
      <c r="J53" s="125" t="s">
        <v>120</v>
      </c>
      <c r="K53" s="125">
        <v>124</v>
      </c>
      <c r="L53" s="99"/>
      <c r="M53" s="111">
        <v>1</v>
      </c>
      <c r="N53" s="111">
        <v>11</v>
      </c>
      <c r="O53" s="112">
        <v>7700000040</v>
      </c>
      <c r="P53" s="113">
        <v>800</v>
      </c>
      <c r="Q53" s="114">
        <f t="shared" si="3"/>
        <v>5000</v>
      </c>
      <c r="R53" s="114">
        <f t="shared" si="3"/>
        <v>5000</v>
      </c>
      <c r="S53" s="115">
        <f t="shared" si="3"/>
        <v>5000</v>
      </c>
      <c r="T53" s="96"/>
      <c r="U53" s="74"/>
      <c r="V53" s="74"/>
    </row>
    <row r="54" spans="1:22" ht="18" customHeight="1">
      <c r="A54" s="61"/>
      <c r="B54" s="97"/>
      <c r="C54" s="121"/>
      <c r="D54" s="122"/>
      <c r="E54" s="123"/>
      <c r="F54" s="124"/>
      <c r="G54" s="123"/>
      <c r="H54" s="123"/>
      <c r="I54" s="123"/>
      <c r="J54" s="125" t="s">
        <v>251</v>
      </c>
      <c r="K54" s="125">
        <v>124</v>
      </c>
      <c r="L54" s="99"/>
      <c r="M54" s="111">
        <v>1</v>
      </c>
      <c r="N54" s="111">
        <v>11</v>
      </c>
      <c r="O54" s="112">
        <v>7700000040</v>
      </c>
      <c r="P54" s="113">
        <v>870</v>
      </c>
      <c r="Q54" s="114">
        <v>5000</v>
      </c>
      <c r="R54" s="114">
        <v>5000</v>
      </c>
      <c r="S54" s="115">
        <v>5000</v>
      </c>
      <c r="T54" s="96"/>
      <c r="U54" s="74"/>
      <c r="V54" s="74"/>
    </row>
    <row r="55" spans="1:22" ht="17.25" customHeight="1">
      <c r="A55" s="61"/>
      <c r="B55" s="97"/>
      <c r="C55" s="121"/>
      <c r="D55" s="122"/>
      <c r="E55" s="123"/>
      <c r="F55" s="124"/>
      <c r="G55" s="123"/>
      <c r="H55" s="123"/>
      <c r="I55" s="123"/>
      <c r="J55" s="278" t="s">
        <v>24</v>
      </c>
      <c r="K55" s="278">
        <v>124</v>
      </c>
      <c r="L55" s="116"/>
      <c r="M55" s="100">
        <v>1</v>
      </c>
      <c r="N55" s="100">
        <v>13</v>
      </c>
      <c r="O55" s="101">
        <v>0</v>
      </c>
      <c r="P55" s="326">
        <v>0</v>
      </c>
      <c r="Q55" s="102">
        <f t="shared" ref="Q55:S59" si="4">Q56</f>
        <v>952.5</v>
      </c>
      <c r="R55" s="102">
        <f t="shared" si="4"/>
        <v>669</v>
      </c>
      <c r="S55" s="103">
        <f t="shared" si="4"/>
        <v>669</v>
      </c>
      <c r="T55" s="96"/>
      <c r="U55" s="74"/>
      <c r="V55" s="74"/>
    </row>
    <row r="56" spans="1:22" ht="18.75" customHeight="1">
      <c r="A56" s="61"/>
      <c r="B56" s="97"/>
      <c r="C56" s="121"/>
      <c r="D56" s="122"/>
      <c r="E56" s="123"/>
      <c r="F56" s="124"/>
      <c r="G56" s="123"/>
      <c r="H56" s="123"/>
      <c r="I56" s="123"/>
      <c r="J56" s="125" t="s">
        <v>149</v>
      </c>
      <c r="K56" s="125">
        <v>124</v>
      </c>
      <c r="L56" s="99"/>
      <c r="M56" s="111">
        <v>1</v>
      </c>
      <c r="N56" s="111">
        <v>13</v>
      </c>
      <c r="O56" s="112">
        <v>7700000000</v>
      </c>
      <c r="P56" s="327">
        <v>0</v>
      </c>
      <c r="Q56" s="114">
        <f t="shared" si="4"/>
        <v>952.5</v>
      </c>
      <c r="R56" s="114">
        <f t="shared" si="4"/>
        <v>669</v>
      </c>
      <c r="S56" s="115">
        <f t="shared" si="4"/>
        <v>669</v>
      </c>
      <c r="T56" s="96"/>
      <c r="U56" s="74"/>
      <c r="V56" s="74"/>
    </row>
    <row r="57" spans="1:22" ht="14.25" customHeight="1">
      <c r="A57" s="61"/>
      <c r="B57" s="97"/>
      <c r="C57" s="121"/>
      <c r="D57" s="122"/>
      <c r="E57" s="123"/>
      <c r="F57" s="124"/>
      <c r="G57" s="123"/>
      <c r="H57" s="123"/>
      <c r="I57" s="123"/>
      <c r="J57" s="125" t="s">
        <v>156</v>
      </c>
      <c r="K57" s="125">
        <v>124</v>
      </c>
      <c r="L57" s="99"/>
      <c r="M57" s="111">
        <v>1</v>
      </c>
      <c r="N57" s="111">
        <v>13</v>
      </c>
      <c r="O57" s="112">
        <v>7700095100</v>
      </c>
      <c r="P57" s="327">
        <v>0</v>
      </c>
      <c r="Q57" s="114">
        <f t="shared" si="4"/>
        <v>952.5</v>
      </c>
      <c r="R57" s="114">
        <f t="shared" si="4"/>
        <v>669</v>
      </c>
      <c r="S57" s="115">
        <f t="shared" si="4"/>
        <v>669</v>
      </c>
      <c r="T57" s="96"/>
      <c r="U57" s="74"/>
      <c r="V57" s="74"/>
    </row>
    <row r="58" spans="1:22" ht="13.5" hidden="1" customHeight="1">
      <c r="A58" s="61"/>
      <c r="B58" s="97"/>
      <c r="C58" s="121"/>
      <c r="D58" s="122"/>
      <c r="E58" s="123"/>
      <c r="F58" s="124"/>
      <c r="G58" s="123"/>
      <c r="H58" s="123"/>
      <c r="I58" s="123"/>
      <c r="J58" s="125" t="s">
        <v>120</v>
      </c>
      <c r="K58" s="125">
        <v>124</v>
      </c>
      <c r="L58" s="99"/>
      <c r="M58" s="111">
        <v>1</v>
      </c>
      <c r="N58" s="111">
        <v>13</v>
      </c>
      <c r="O58" s="112">
        <v>7700095100</v>
      </c>
      <c r="P58" s="113">
        <v>800</v>
      </c>
      <c r="Q58" s="114">
        <f t="shared" si="4"/>
        <v>952.5</v>
      </c>
      <c r="R58" s="114">
        <f t="shared" si="4"/>
        <v>669</v>
      </c>
      <c r="S58" s="115">
        <f t="shared" si="4"/>
        <v>669</v>
      </c>
      <c r="T58" s="96"/>
      <c r="U58" s="74"/>
      <c r="V58" s="74"/>
    </row>
    <row r="59" spans="1:22" ht="13.5" customHeight="1">
      <c r="A59" s="61"/>
      <c r="B59" s="97"/>
      <c r="C59" s="121"/>
      <c r="D59" s="122"/>
      <c r="E59" s="123"/>
      <c r="F59" s="124"/>
      <c r="G59" s="123"/>
      <c r="H59" s="123"/>
      <c r="I59" s="123"/>
      <c r="J59" s="125" t="s">
        <v>121</v>
      </c>
      <c r="K59" s="125">
        <v>124</v>
      </c>
      <c r="L59" s="99"/>
      <c r="M59" s="111">
        <v>1</v>
      </c>
      <c r="N59" s="111">
        <v>13</v>
      </c>
      <c r="O59" s="112">
        <v>7700095100</v>
      </c>
      <c r="P59" s="113">
        <v>850</v>
      </c>
      <c r="Q59" s="114">
        <f t="shared" si="4"/>
        <v>952.5</v>
      </c>
      <c r="R59" s="114">
        <f t="shared" si="4"/>
        <v>669</v>
      </c>
      <c r="S59" s="115">
        <f t="shared" si="4"/>
        <v>669</v>
      </c>
      <c r="T59" s="96"/>
      <c r="U59" s="74"/>
      <c r="V59" s="74"/>
    </row>
    <row r="60" spans="1:22" ht="13.5" customHeight="1">
      <c r="A60" s="61"/>
      <c r="B60" s="97"/>
      <c r="C60" s="121"/>
      <c r="D60" s="122"/>
      <c r="E60" s="123"/>
      <c r="F60" s="124"/>
      <c r="G60" s="123"/>
      <c r="H60" s="123"/>
      <c r="I60" s="123"/>
      <c r="J60" s="125" t="s">
        <v>122</v>
      </c>
      <c r="K60" s="125">
        <v>124</v>
      </c>
      <c r="L60" s="99"/>
      <c r="M60" s="111">
        <v>1</v>
      </c>
      <c r="N60" s="111">
        <v>13</v>
      </c>
      <c r="O60" s="112">
        <v>7700095100</v>
      </c>
      <c r="P60" s="113">
        <v>853</v>
      </c>
      <c r="Q60" s="114">
        <v>952.5</v>
      </c>
      <c r="R60" s="114">
        <v>669</v>
      </c>
      <c r="S60" s="115">
        <v>669</v>
      </c>
      <c r="T60" s="96"/>
      <c r="U60" s="74"/>
      <c r="V60" s="74"/>
    </row>
    <row r="61" spans="1:22" ht="14.25" customHeight="1">
      <c r="A61" s="61"/>
      <c r="B61" s="580" t="s">
        <v>100</v>
      </c>
      <c r="C61" s="580"/>
      <c r="D61" s="580"/>
      <c r="E61" s="580"/>
      <c r="F61" s="580"/>
      <c r="G61" s="580"/>
      <c r="H61" s="580"/>
      <c r="I61" s="580"/>
      <c r="J61" s="581"/>
      <c r="K61" s="98">
        <v>124</v>
      </c>
      <c r="L61" s="99">
        <v>200</v>
      </c>
      <c r="M61" s="100">
        <v>2</v>
      </c>
      <c r="N61" s="100">
        <v>0</v>
      </c>
      <c r="O61" s="101">
        <v>0</v>
      </c>
      <c r="P61" s="326">
        <v>0</v>
      </c>
      <c r="Q61" s="102">
        <f t="shared" ref="Q61:S64" si="5">Q62</f>
        <v>104800</v>
      </c>
      <c r="R61" s="102">
        <f t="shared" si="5"/>
        <v>108300</v>
      </c>
      <c r="S61" s="103">
        <f t="shared" si="5"/>
        <v>112100</v>
      </c>
      <c r="T61" s="96" t="s">
        <v>114</v>
      </c>
      <c r="U61" s="74"/>
      <c r="V61" s="74"/>
    </row>
    <row r="62" spans="1:22" ht="15" customHeight="1">
      <c r="A62" s="61"/>
      <c r="B62" s="97"/>
      <c r="C62" s="104"/>
      <c r="D62" s="582" t="s">
        <v>28</v>
      </c>
      <c r="E62" s="582"/>
      <c r="F62" s="582"/>
      <c r="G62" s="582"/>
      <c r="H62" s="582"/>
      <c r="I62" s="582"/>
      <c r="J62" s="583"/>
      <c r="K62" s="98">
        <v>124</v>
      </c>
      <c r="L62" s="99">
        <v>203</v>
      </c>
      <c r="M62" s="100">
        <v>2</v>
      </c>
      <c r="N62" s="100">
        <v>3</v>
      </c>
      <c r="O62" s="101">
        <v>0</v>
      </c>
      <c r="P62" s="326">
        <v>0</v>
      </c>
      <c r="Q62" s="102">
        <f t="shared" si="5"/>
        <v>104800</v>
      </c>
      <c r="R62" s="102">
        <f t="shared" si="5"/>
        <v>108300</v>
      </c>
      <c r="S62" s="103">
        <f t="shared" si="5"/>
        <v>112100</v>
      </c>
      <c r="T62" s="96" t="s">
        <v>114</v>
      </c>
      <c r="U62" s="74"/>
      <c r="V62" s="74"/>
    </row>
    <row r="63" spans="1:22" ht="50.25" customHeight="1">
      <c r="A63" s="61"/>
      <c r="B63" s="97"/>
      <c r="C63" s="107"/>
      <c r="D63" s="106"/>
      <c r="E63" s="584" t="s">
        <v>157</v>
      </c>
      <c r="F63" s="584"/>
      <c r="G63" s="584"/>
      <c r="H63" s="584"/>
      <c r="I63" s="584"/>
      <c r="J63" s="585"/>
      <c r="K63" s="110">
        <v>124</v>
      </c>
      <c r="L63" s="99">
        <v>203</v>
      </c>
      <c r="M63" s="111">
        <v>2</v>
      </c>
      <c r="N63" s="111">
        <v>3</v>
      </c>
      <c r="O63" s="112">
        <v>5500000000</v>
      </c>
      <c r="P63" s="327">
        <v>0</v>
      </c>
      <c r="Q63" s="114">
        <f t="shared" si="5"/>
        <v>104800</v>
      </c>
      <c r="R63" s="114">
        <f t="shared" si="5"/>
        <v>108300</v>
      </c>
      <c r="S63" s="115">
        <f t="shared" si="5"/>
        <v>112100</v>
      </c>
      <c r="T63" s="96" t="s">
        <v>114</v>
      </c>
      <c r="U63" s="74"/>
      <c r="V63" s="74"/>
    </row>
    <row r="64" spans="1:22" ht="30.75" customHeight="1">
      <c r="A64" s="61"/>
      <c r="B64" s="97"/>
      <c r="C64" s="107"/>
      <c r="D64" s="105"/>
      <c r="E64" s="109"/>
      <c r="F64" s="584" t="s">
        <v>123</v>
      </c>
      <c r="G64" s="584"/>
      <c r="H64" s="584"/>
      <c r="I64" s="584"/>
      <c r="J64" s="585"/>
      <c r="K64" s="110">
        <v>124</v>
      </c>
      <c r="L64" s="99">
        <v>203</v>
      </c>
      <c r="M64" s="111">
        <v>2</v>
      </c>
      <c r="N64" s="111">
        <v>3</v>
      </c>
      <c r="O64" s="112">
        <v>5520000000</v>
      </c>
      <c r="P64" s="327">
        <v>0</v>
      </c>
      <c r="Q64" s="114">
        <f t="shared" si="5"/>
        <v>104800</v>
      </c>
      <c r="R64" s="114">
        <f t="shared" si="5"/>
        <v>108300</v>
      </c>
      <c r="S64" s="115">
        <f t="shared" si="5"/>
        <v>112100</v>
      </c>
      <c r="T64" s="96" t="s">
        <v>114</v>
      </c>
      <c r="U64" s="74"/>
      <c r="V64" s="74"/>
    </row>
    <row r="65" spans="1:22" ht="30.75" customHeight="1">
      <c r="A65" s="61"/>
      <c r="B65" s="97"/>
      <c r="C65" s="107"/>
      <c r="D65" s="105"/>
      <c r="E65" s="108"/>
      <c r="F65" s="109"/>
      <c r="G65" s="584" t="s">
        <v>235</v>
      </c>
      <c r="H65" s="584"/>
      <c r="I65" s="584"/>
      <c r="J65" s="585"/>
      <c r="K65" s="110">
        <v>124</v>
      </c>
      <c r="L65" s="99">
        <v>203</v>
      </c>
      <c r="M65" s="111">
        <v>2</v>
      </c>
      <c r="N65" s="111">
        <v>3</v>
      </c>
      <c r="O65" s="112">
        <v>5520051180</v>
      </c>
      <c r="P65" s="327">
        <v>0</v>
      </c>
      <c r="Q65" s="114">
        <f>Q66+Q69</f>
        <v>104800</v>
      </c>
      <c r="R65" s="114">
        <f>R66+R69</f>
        <v>108300</v>
      </c>
      <c r="S65" s="115">
        <f>S66+S69</f>
        <v>112100</v>
      </c>
      <c r="T65" s="96" t="s">
        <v>114</v>
      </c>
      <c r="U65" s="74"/>
      <c r="V65" s="74"/>
    </row>
    <row r="66" spans="1:22" ht="21.75" customHeight="1">
      <c r="A66" s="61"/>
      <c r="B66" s="97"/>
      <c r="C66" s="107"/>
      <c r="D66" s="105"/>
      <c r="E66" s="108"/>
      <c r="F66" s="109"/>
      <c r="G66" s="108"/>
      <c r="H66" s="108"/>
      <c r="I66" s="108"/>
      <c r="J66" s="109" t="s">
        <v>95</v>
      </c>
      <c r="K66" s="110">
        <v>124</v>
      </c>
      <c r="L66" s="99"/>
      <c r="M66" s="111">
        <v>2</v>
      </c>
      <c r="N66" s="111">
        <v>3</v>
      </c>
      <c r="O66" s="112">
        <v>5520051180</v>
      </c>
      <c r="P66" s="113">
        <v>120</v>
      </c>
      <c r="Q66" s="114">
        <f>Q67+Q68</f>
        <v>104160</v>
      </c>
      <c r="R66" s="114">
        <f>R67+R68</f>
        <v>104160</v>
      </c>
      <c r="S66" s="115">
        <f>S67+S68</f>
        <v>104160</v>
      </c>
      <c r="T66" s="96"/>
      <c r="U66" s="74"/>
      <c r="V66" s="74"/>
    </row>
    <row r="67" spans="1:22" ht="18.75" customHeight="1">
      <c r="A67" s="61"/>
      <c r="B67" s="97"/>
      <c r="C67" s="107"/>
      <c r="D67" s="105"/>
      <c r="E67" s="108"/>
      <c r="F67" s="109"/>
      <c r="G67" s="108"/>
      <c r="H67" s="108"/>
      <c r="I67" s="108"/>
      <c r="J67" s="109" t="s">
        <v>116</v>
      </c>
      <c r="K67" s="110">
        <v>124</v>
      </c>
      <c r="L67" s="99"/>
      <c r="M67" s="111">
        <v>2</v>
      </c>
      <c r="N67" s="111">
        <v>3</v>
      </c>
      <c r="O67" s="112">
        <v>5520051180</v>
      </c>
      <c r="P67" s="113">
        <v>121</v>
      </c>
      <c r="Q67" s="114">
        <v>80000</v>
      </c>
      <c r="R67" s="114">
        <v>80000</v>
      </c>
      <c r="S67" s="115">
        <v>80000</v>
      </c>
      <c r="T67" s="96"/>
      <c r="U67" s="74"/>
      <c r="V67" s="74"/>
    </row>
    <row r="68" spans="1:22" ht="48" customHeight="1">
      <c r="A68" s="61"/>
      <c r="B68" s="97"/>
      <c r="C68" s="107"/>
      <c r="D68" s="105"/>
      <c r="E68" s="108"/>
      <c r="F68" s="109"/>
      <c r="G68" s="108"/>
      <c r="H68" s="108"/>
      <c r="I68" s="108"/>
      <c r="J68" s="109" t="s">
        <v>117</v>
      </c>
      <c r="K68" s="110">
        <v>124</v>
      </c>
      <c r="L68" s="99"/>
      <c r="M68" s="111">
        <v>2</v>
      </c>
      <c r="N68" s="111">
        <v>3</v>
      </c>
      <c r="O68" s="112">
        <v>5520051180</v>
      </c>
      <c r="P68" s="113">
        <v>129</v>
      </c>
      <c r="Q68" s="114">
        <v>24160</v>
      </c>
      <c r="R68" s="114">
        <v>24160</v>
      </c>
      <c r="S68" s="115">
        <v>24160</v>
      </c>
      <c r="T68" s="96"/>
      <c r="U68" s="74"/>
      <c r="V68" s="74"/>
    </row>
    <row r="69" spans="1:22" ht="33.75" customHeight="1">
      <c r="A69" s="61"/>
      <c r="B69" s="97"/>
      <c r="C69" s="107"/>
      <c r="D69" s="105"/>
      <c r="E69" s="108"/>
      <c r="F69" s="109"/>
      <c r="G69" s="108"/>
      <c r="H69" s="108"/>
      <c r="I69" s="108"/>
      <c r="J69" s="109" t="s">
        <v>104</v>
      </c>
      <c r="K69" s="110">
        <v>124</v>
      </c>
      <c r="L69" s="99">
        <v>203</v>
      </c>
      <c r="M69" s="111">
        <v>2</v>
      </c>
      <c r="N69" s="111">
        <v>3</v>
      </c>
      <c r="O69" s="112">
        <v>5520051180</v>
      </c>
      <c r="P69" s="113">
        <v>240</v>
      </c>
      <c r="Q69" s="114">
        <f>Q70</f>
        <v>640</v>
      </c>
      <c r="R69" s="114">
        <f>R70</f>
        <v>4140</v>
      </c>
      <c r="S69" s="115">
        <f>S70</f>
        <v>7940</v>
      </c>
      <c r="T69" s="96"/>
      <c r="U69" s="74"/>
      <c r="V69" s="74"/>
    </row>
    <row r="70" spans="1:22" ht="16.5" customHeight="1">
      <c r="A70" s="61"/>
      <c r="B70" s="97"/>
      <c r="C70" s="107"/>
      <c r="D70" s="105"/>
      <c r="E70" s="108"/>
      <c r="F70" s="109"/>
      <c r="G70" s="584" t="s">
        <v>152</v>
      </c>
      <c r="H70" s="584"/>
      <c r="I70" s="584"/>
      <c r="J70" s="585"/>
      <c r="K70" s="110">
        <v>124</v>
      </c>
      <c r="L70" s="99">
        <v>203</v>
      </c>
      <c r="M70" s="111">
        <v>2</v>
      </c>
      <c r="N70" s="111">
        <v>3</v>
      </c>
      <c r="O70" s="112">
        <v>5520051180</v>
      </c>
      <c r="P70" s="113">
        <v>244</v>
      </c>
      <c r="Q70" s="114">
        <v>640</v>
      </c>
      <c r="R70" s="114">
        <v>4140</v>
      </c>
      <c r="S70" s="115">
        <v>7940</v>
      </c>
      <c r="T70" s="96" t="s">
        <v>114</v>
      </c>
      <c r="U70" s="74"/>
      <c r="V70" s="74"/>
    </row>
    <row r="71" spans="1:22" ht="30.75" customHeight="1">
      <c r="A71" s="61"/>
      <c r="B71" s="580" t="s">
        <v>102</v>
      </c>
      <c r="C71" s="580"/>
      <c r="D71" s="580"/>
      <c r="E71" s="580"/>
      <c r="F71" s="580"/>
      <c r="G71" s="580"/>
      <c r="H71" s="580"/>
      <c r="I71" s="580"/>
      <c r="J71" s="581"/>
      <c r="K71" s="98">
        <v>124</v>
      </c>
      <c r="L71" s="99">
        <v>300</v>
      </c>
      <c r="M71" s="100">
        <v>3</v>
      </c>
      <c r="N71" s="100">
        <v>0</v>
      </c>
      <c r="O71" s="101">
        <v>0</v>
      </c>
      <c r="P71" s="326">
        <v>0</v>
      </c>
      <c r="Q71" s="102">
        <f>Q72+Q78</f>
        <v>107179.78</v>
      </c>
      <c r="R71" s="102">
        <f>R72+R78</f>
        <v>112000</v>
      </c>
      <c r="S71" s="103">
        <f>S72+S78</f>
        <v>112000</v>
      </c>
      <c r="T71" s="96" t="s">
        <v>114</v>
      </c>
      <c r="U71" s="74"/>
      <c r="V71" s="74"/>
    </row>
    <row r="72" spans="1:22" ht="30.75" customHeight="1">
      <c r="A72" s="61"/>
      <c r="B72" s="97"/>
      <c r="C72" s="104"/>
      <c r="D72" s="582" t="s">
        <v>221</v>
      </c>
      <c r="E72" s="582"/>
      <c r="F72" s="582"/>
      <c r="G72" s="582"/>
      <c r="H72" s="582"/>
      <c r="I72" s="582"/>
      <c r="J72" s="583"/>
      <c r="K72" s="98">
        <v>124</v>
      </c>
      <c r="L72" s="99">
        <v>310</v>
      </c>
      <c r="M72" s="100">
        <v>3</v>
      </c>
      <c r="N72" s="100">
        <v>10</v>
      </c>
      <c r="O72" s="101">
        <v>0</v>
      </c>
      <c r="P72" s="326">
        <v>0</v>
      </c>
      <c r="Q72" s="102">
        <f t="shared" ref="Q72:S74" si="6">Q73</f>
        <v>105179.78</v>
      </c>
      <c r="R72" s="102">
        <f t="shared" si="6"/>
        <v>110000</v>
      </c>
      <c r="S72" s="103">
        <f t="shared" si="6"/>
        <v>110000</v>
      </c>
      <c r="T72" s="96" t="s">
        <v>114</v>
      </c>
      <c r="U72" s="74"/>
      <c r="V72" s="74"/>
    </row>
    <row r="73" spans="1:22" ht="48" customHeight="1">
      <c r="A73" s="61"/>
      <c r="B73" s="97"/>
      <c r="C73" s="107"/>
      <c r="D73" s="106"/>
      <c r="E73" s="584" t="s">
        <v>157</v>
      </c>
      <c r="F73" s="584"/>
      <c r="G73" s="584"/>
      <c r="H73" s="584"/>
      <c r="I73" s="584"/>
      <c r="J73" s="585"/>
      <c r="K73" s="110">
        <v>124</v>
      </c>
      <c r="L73" s="99">
        <v>310</v>
      </c>
      <c r="M73" s="111">
        <v>3</v>
      </c>
      <c r="N73" s="111">
        <v>10</v>
      </c>
      <c r="O73" s="112">
        <v>5500000000</v>
      </c>
      <c r="P73" s="327">
        <v>0</v>
      </c>
      <c r="Q73" s="114">
        <f t="shared" si="6"/>
        <v>105179.78</v>
      </c>
      <c r="R73" s="114">
        <f t="shared" si="6"/>
        <v>110000</v>
      </c>
      <c r="S73" s="115">
        <f t="shared" si="6"/>
        <v>110000</v>
      </c>
      <c r="T73" s="96" t="s">
        <v>114</v>
      </c>
      <c r="U73" s="74"/>
      <c r="V73" s="74"/>
    </row>
    <row r="74" spans="1:22" ht="33" customHeight="1">
      <c r="A74" s="61"/>
      <c r="B74" s="97"/>
      <c r="C74" s="107"/>
      <c r="D74" s="105"/>
      <c r="E74" s="109"/>
      <c r="F74" s="584" t="s">
        <v>124</v>
      </c>
      <c r="G74" s="584"/>
      <c r="H74" s="584"/>
      <c r="I74" s="584"/>
      <c r="J74" s="585"/>
      <c r="K74" s="110">
        <v>124</v>
      </c>
      <c r="L74" s="99">
        <v>310</v>
      </c>
      <c r="M74" s="111">
        <v>3</v>
      </c>
      <c r="N74" s="111">
        <v>10</v>
      </c>
      <c r="O74" s="112">
        <v>5530000000</v>
      </c>
      <c r="P74" s="327">
        <v>0</v>
      </c>
      <c r="Q74" s="114">
        <f t="shared" si="6"/>
        <v>105179.78</v>
      </c>
      <c r="R74" s="114">
        <f t="shared" si="6"/>
        <v>110000</v>
      </c>
      <c r="S74" s="115">
        <f t="shared" si="6"/>
        <v>110000</v>
      </c>
      <c r="T74" s="96" t="s">
        <v>114</v>
      </c>
      <c r="U74" s="74"/>
      <c r="V74" s="74"/>
    </row>
    <row r="75" spans="1:22" ht="32.25" customHeight="1">
      <c r="A75" s="61"/>
      <c r="B75" s="97"/>
      <c r="C75" s="107"/>
      <c r="D75" s="105"/>
      <c r="E75" s="109"/>
      <c r="F75" s="109"/>
      <c r="G75" s="108"/>
      <c r="H75" s="108"/>
      <c r="I75" s="108"/>
      <c r="J75" s="109" t="s">
        <v>125</v>
      </c>
      <c r="K75" s="110">
        <v>124</v>
      </c>
      <c r="L75" s="99">
        <v>310</v>
      </c>
      <c r="M75" s="111">
        <v>3</v>
      </c>
      <c r="N75" s="111">
        <v>10</v>
      </c>
      <c r="O75" s="112">
        <v>5530095020</v>
      </c>
      <c r="P75" s="327">
        <v>0</v>
      </c>
      <c r="Q75" s="114">
        <f>Q77</f>
        <v>105179.78</v>
      </c>
      <c r="R75" s="114">
        <f>R77</f>
        <v>110000</v>
      </c>
      <c r="S75" s="115">
        <f>S77</f>
        <v>110000</v>
      </c>
      <c r="T75" s="96"/>
      <c r="U75" s="74"/>
      <c r="V75" s="74"/>
    </row>
    <row r="76" spans="1:22" ht="33.75" customHeight="1">
      <c r="A76" s="61"/>
      <c r="B76" s="97"/>
      <c r="C76" s="107"/>
      <c r="D76" s="105"/>
      <c r="E76" s="109"/>
      <c r="F76" s="109"/>
      <c r="G76" s="108"/>
      <c r="H76" s="108"/>
      <c r="I76" s="108"/>
      <c r="J76" s="109" t="s">
        <v>104</v>
      </c>
      <c r="K76" s="110">
        <v>124</v>
      </c>
      <c r="L76" s="99">
        <v>310</v>
      </c>
      <c r="M76" s="111">
        <v>3</v>
      </c>
      <c r="N76" s="111">
        <v>10</v>
      </c>
      <c r="O76" s="112">
        <v>5530095020</v>
      </c>
      <c r="P76" s="113">
        <v>240</v>
      </c>
      <c r="Q76" s="114">
        <f>Q77</f>
        <v>105179.78</v>
      </c>
      <c r="R76" s="114">
        <f>R77</f>
        <v>110000</v>
      </c>
      <c r="S76" s="115">
        <f>S77</f>
        <v>110000</v>
      </c>
      <c r="T76" s="96"/>
      <c r="U76" s="74"/>
      <c r="V76" s="74"/>
    </row>
    <row r="77" spans="1:22" ht="16.5" customHeight="1">
      <c r="A77" s="61"/>
      <c r="B77" s="97"/>
      <c r="C77" s="107"/>
      <c r="D77" s="105"/>
      <c r="E77" s="109"/>
      <c r="F77" s="109"/>
      <c r="G77" s="108"/>
      <c r="H77" s="108"/>
      <c r="I77" s="108"/>
      <c r="J77" s="109" t="s">
        <v>152</v>
      </c>
      <c r="K77" s="110">
        <v>124</v>
      </c>
      <c r="L77" s="99">
        <v>310</v>
      </c>
      <c r="M77" s="111">
        <v>3</v>
      </c>
      <c r="N77" s="111">
        <v>10</v>
      </c>
      <c r="O77" s="112">
        <v>5530095020</v>
      </c>
      <c r="P77" s="113">
        <v>244</v>
      </c>
      <c r="Q77" s="114">
        <v>105179.78</v>
      </c>
      <c r="R77" s="114">
        <v>110000</v>
      </c>
      <c r="S77" s="115">
        <v>110000</v>
      </c>
      <c r="T77" s="96"/>
      <c r="U77" s="74"/>
      <c r="V77" s="74"/>
    </row>
    <row r="78" spans="1:22" ht="30.75" customHeight="1">
      <c r="A78" s="61"/>
      <c r="B78" s="97"/>
      <c r="C78" s="107"/>
      <c r="D78" s="105"/>
      <c r="E78" s="108"/>
      <c r="F78" s="109"/>
      <c r="G78" s="584" t="s">
        <v>155</v>
      </c>
      <c r="H78" s="584"/>
      <c r="I78" s="584"/>
      <c r="J78" s="585"/>
      <c r="K78" s="110">
        <v>124</v>
      </c>
      <c r="L78" s="99">
        <v>310</v>
      </c>
      <c r="M78" s="111">
        <v>3</v>
      </c>
      <c r="N78" s="111">
        <v>14</v>
      </c>
      <c r="O78" s="112">
        <v>0</v>
      </c>
      <c r="P78" s="327">
        <v>0</v>
      </c>
      <c r="Q78" s="114">
        <f t="shared" ref="Q78:S81" si="7">Q79</f>
        <v>2000</v>
      </c>
      <c r="R78" s="114">
        <f t="shared" si="7"/>
        <v>2000</v>
      </c>
      <c r="S78" s="115">
        <f t="shared" si="7"/>
        <v>2000</v>
      </c>
      <c r="T78" s="96" t="s">
        <v>114</v>
      </c>
      <c r="U78" s="74"/>
      <c r="V78" s="74"/>
    </row>
    <row r="79" spans="1:22" ht="21" customHeight="1">
      <c r="A79" s="61"/>
      <c r="B79" s="97"/>
      <c r="C79" s="107"/>
      <c r="D79" s="105"/>
      <c r="E79" s="108"/>
      <c r="F79" s="109"/>
      <c r="G79" s="584" t="s">
        <v>149</v>
      </c>
      <c r="H79" s="584"/>
      <c r="I79" s="584"/>
      <c r="J79" s="585"/>
      <c r="K79" s="110">
        <v>124</v>
      </c>
      <c r="L79" s="99">
        <v>310</v>
      </c>
      <c r="M79" s="111">
        <v>3</v>
      </c>
      <c r="N79" s="111">
        <v>14</v>
      </c>
      <c r="O79" s="112">
        <v>7700000000</v>
      </c>
      <c r="P79" s="327">
        <v>0</v>
      </c>
      <c r="Q79" s="114">
        <f t="shared" si="7"/>
        <v>2000</v>
      </c>
      <c r="R79" s="114">
        <f t="shared" si="7"/>
        <v>2000</v>
      </c>
      <c r="S79" s="115">
        <f t="shared" si="7"/>
        <v>2000</v>
      </c>
      <c r="T79" s="96" t="s">
        <v>114</v>
      </c>
      <c r="U79" s="74"/>
      <c r="V79" s="74"/>
    </row>
    <row r="80" spans="1:22" ht="15" customHeight="1">
      <c r="A80" s="61"/>
      <c r="B80" s="97"/>
      <c r="C80" s="107"/>
      <c r="D80" s="105"/>
      <c r="E80" s="108"/>
      <c r="F80" s="109"/>
      <c r="G80" s="584" t="s">
        <v>154</v>
      </c>
      <c r="H80" s="584"/>
      <c r="I80" s="584"/>
      <c r="J80" s="585"/>
      <c r="K80" s="110">
        <v>124</v>
      </c>
      <c r="L80" s="99">
        <v>310</v>
      </c>
      <c r="M80" s="111">
        <v>3</v>
      </c>
      <c r="N80" s="111">
        <v>14</v>
      </c>
      <c r="O80" s="112">
        <v>7700020040</v>
      </c>
      <c r="P80" s="327">
        <v>0</v>
      </c>
      <c r="Q80" s="114">
        <f t="shared" si="7"/>
        <v>2000</v>
      </c>
      <c r="R80" s="114">
        <f t="shared" si="7"/>
        <v>2000</v>
      </c>
      <c r="S80" s="115">
        <f t="shared" si="7"/>
        <v>2000</v>
      </c>
      <c r="T80" s="96" t="s">
        <v>114</v>
      </c>
      <c r="U80" s="74"/>
      <c r="V80" s="74"/>
    </row>
    <row r="81" spans="1:22" ht="32.25" customHeight="1">
      <c r="A81" s="61"/>
      <c r="B81" s="97"/>
      <c r="C81" s="107"/>
      <c r="D81" s="105"/>
      <c r="E81" s="108"/>
      <c r="F81" s="109"/>
      <c r="G81" s="584" t="s">
        <v>104</v>
      </c>
      <c r="H81" s="584"/>
      <c r="I81" s="584"/>
      <c r="J81" s="585"/>
      <c r="K81" s="110">
        <v>124</v>
      </c>
      <c r="L81" s="99">
        <v>310</v>
      </c>
      <c r="M81" s="111">
        <v>3</v>
      </c>
      <c r="N81" s="111">
        <v>14</v>
      </c>
      <c r="O81" s="112">
        <v>7700020040</v>
      </c>
      <c r="P81" s="113">
        <v>240</v>
      </c>
      <c r="Q81" s="114">
        <f t="shared" si="7"/>
        <v>2000</v>
      </c>
      <c r="R81" s="114">
        <f t="shared" si="7"/>
        <v>2000</v>
      </c>
      <c r="S81" s="115">
        <f t="shared" si="7"/>
        <v>2000</v>
      </c>
      <c r="T81" s="96" t="s">
        <v>114</v>
      </c>
      <c r="U81" s="74"/>
      <c r="V81" s="74"/>
    </row>
    <row r="82" spans="1:22" ht="18" customHeight="1">
      <c r="A82" s="61"/>
      <c r="B82" s="97"/>
      <c r="C82" s="107"/>
      <c r="D82" s="105"/>
      <c r="E82" s="108"/>
      <c r="F82" s="109"/>
      <c r="G82" s="584" t="s">
        <v>153</v>
      </c>
      <c r="H82" s="584"/>
      <c r="I82" s="584"/>
      <c r="J82" s="585"/>
      <c r="K82" s="110">
        <v>124</v>
      </c>
      <c r="L82" s="99">
        <v>310</v>
      </c>
      <c r="M82" s="111">
        <v>3</v>
      </c>
      <c r="N82" s="111">
        <v>14</v>
      </c>
      <c r="O82" s="112">
        <v>7700020040</v>
      </c>
      <c r="P82" s="113">
        <v>244</v>
      </c>
      <c r="Q82" s="114">
        <v>2000</v>
      </c>
      <c r="R82" s="114">
        <v>2000</v>
      </c>
      <c r="S82" s="115">
        <v>2000</v>
      </c>
      <c r="T82" s="96" t="s">
        <v>114</v>
      </c>
      <c r="U82" s="74"/>
      <c r="V82" s="74"/>
    </row>
    <row r="83" spans="1:22" ht="20.25" customHeight="1">
      <c r="A83" s="61"/>
      <c r="B83" s="580" t="s">
        <v>105</v>
      </c>
      <c r="C83" s="580"/>
      <c r="D83" s="580"/>
      <c r="E83" s="580"/>
      <c r="F83" s="580"/>
      <c r="G83" s="580"/>
      <c r="H83" s="580"/>
      <c r="I83" s="580"/>
      <c r="J83" s="581"/>
      <c r="K83" s="98">
        <v>124</v>
      </c>
      <c r="L83" s="99">
        <v>400</v>
      </c>
      <c r="M83" s="100">
        <v>4</v>
      </c>
      <c r="N83" s="100">
        <v>0</v>
      </c>
      <c r="O83" s="101">
        <v>0</v>
      </c>
      <c r="P83" s="326">
        <v>0</v>
      </c>
      <c r="Q83" s="102">
        <f>Q84</f>
        <v>2145680.4</v>
      </c>
      <c r="R83" s="102">
        <f t="shared" ref="Q83:S87" si="8">R84</f>
        <v>602000</v>
      </c>
      <c r="S83" s="103">
        <f>S84+S100</f>
        <v>977000</v>
      </c>
      <c r="T83" s="96" t="s">
        <v>114</v>
      </c>
      <c r="U83" s="74"/>
      <c r="V83" s="74"/>
    </row>
    <row r="84" spans="1:22" ht="16.5" customHeight="1">
      <c r="A84" s="61"/>
      <c r="B84" s="97"/>
      <c r="C84" s="126"/>
      <c r="D84" s="127"/>
      <c r="E84" s="127"/>
      <c r="F84" s="127"/>
      <c r="G84" s="127"/>
      <c r="H84" s="127"/>
      <c r="I84" s="127"/>
      <c r="J84" s="126" t="s">
        <v>40</v>
      </c>
      <c r="K84" s="98">
        <v>124</v>
      </c>
      <c r="L84" s="99"/>
      <c r="M84" s="100">
        <v>4</v>
      </c>
      <c r="N84" s="100">
        <v>9</v>
      </c>
      <c r="O84" s="101">
        <v>0</v>
      </c>
      <c r="P84" s="326">
        <v>0</v>
      </c>
      <c r="Q84" s="102">
        <f t="shared" si="8"/>
        <v>2145680.4</v>
      </c>
      <c r="R84" s="102">
        <f t="shared" si="8"/>
        <v>602000</v>
      </c>
      <c r="S84" s="103">
        <f t="shared" si="8"/>
        <v>614000</v>
      </c>
      <c r="T84" s="96"/>
      <c r="U84" s="74"/>
      <c r="V84" s="74"/>
    </row>
    <row r="85" spans="1:22" ht="48.75" customHeight="1">
      <c r="A85" s="61"/>
      <c r="B85" s="97"/>
      <c r="C85" s="104"/>
      <c r="D85" s="584" t="s">
        <v>157</v>
      </c>
      <c r="E85" s="584"/>
      <c r="F85" s="584"/>
      <c r="G85" s="584"/>
      <c r="H85" s="584"/>
      <c r="I85" s="584"/>
      <c r="J85" s="585"/>
      <c r="K85" s="110">
        <v>124</v>
      </c>
      <c r="L85" s="99">
        <v>409</v>
      </c>
      <c r="M85" s="111">
        <v>4</v>
      </c>
      <c r="N85" s="111">
        <v>9</v>
      </c>
      <c r="O85" s="112">
        <v>5500000000</v>
      </c>
      <c r="P85" s="327">
        <v>0</v>
      </c>
      <c r="Q85" s="114">
        <f>Q86</f>
        <v>2145680.4</v>
      </c>
      <c r="R85" s="114">
        <f t="shared" si="8"/>
        <v>602000</v>
      </c>
      <c r="S85" s="115">
        <f t="shared" si="8"/>
        <v>614000</v>
      </c>
      <c r="T85" s="96" t="s">
        <v>114</v>
      </c>
      <c r="U85" s="74"/>
      <c r="V85" s="74"/>
    </row>
    <row r="86" spans="1:22" ht="33.75" customHeight="1">
      <c r="A86" s="61"/>
      <c r="B86" s="97"/>
      <c r="C86" s="107"/>
      <c r="D86" s="106"/>
      <c r="E86" s="584" t="s">
        <v>126</v>
      </c>
      <c r="F86" s="584"/>
      <c r="G86" s="584"/>
      <c r="H86" s="584"/>
      <c r="I86" s="584"/>
      <c r="J86" s="585"/>
      <c r="K86" s="110">
        <v>124</v>
      </c>
      <c r="L86" s="99">
        <v>409</v>
      </c>
      <c r="M86" s="111">
        <v>4</v>
      </c>
      <c r="N86" s="111">
        <v>9</v>
      </c>
      <c r="O86" s="112">
        <v>5540000000</v>
      </c>
      <c r="P86" s="327">
        <v>0</v>
      </c>
      <c r="Q86" s="114">
        <f>Q87+Q93+Q95</f>
        <v>2145680.4</v>
      </c>
      <c r="R86" s="114">
        <f>R87</f>
        <v>602000</v>
      </c>
      <c r="S86" s="115">
        <f>S87</f>
        <v>614000</v>
      </c>
      <c r="T86" s="96" t="s">
        <v>114</v>
      </c>
      <c r="U86" s="74"/>
      <c r="V86" s="74"/>
    </row>
    <row r="87" spans="1:22" ht="32.25" customHeight="1">
      <c r="A87" s="61"/>
      <c r="B87" s="97"/>
      <c r="C87" s="107"/>
      <c r="D87" s="105"/>
      <c r="E87" s="109"/>
      <c r="F87" s="584" t="s">
        <v>127</v>
      </c>
      <c r="G87" s="584"/>
      <c r="H87" s="584"/>
      <c r="I87" s="584"/>
      <c r="J87" s="585"/>
      <c r="K87" s="110">
        <v>124</v>
      </c>
      <c r="L87" s="99">
        <v>409</v>
      </c>
      <c r="M87" s="111">
        <v>4</v>
      </c>
      <c r="N87" s="111">
        <v>9</v>
      </c>
      <c r="O87" s="112">
        <v>5540095280</v>
      </c>
      <c r="P87" s="327">
        <v>0</v>
      </c>
      <c r="Q87" s="114">
        <f t="shared" si="8"/>
        <v>713198.4</v>
      </c>
      <c r="R87" s="114">
        <f t="shared" si="8"/>
        <v>602000</v>
      </c>
      <c r="S87" s="115">
        <f t="shared" si="8"/>
        <v>614000</v>
      </c>
      <c r="T87" s="96" t="s">
        <v>114</v>
      </c>
      <c r="U87" s="74"/>
      <c r="V87" s="74"/>
    </row>
    <row r="88" spans="1:22" ht="33" customHeight="1">
      <c r="A88" s="61"/>
      <c r="B88" s="97"/>
      <c r="C88" s="107"/>
      <c r="D88" s="105"/>
      <c r="E88" s="109"/>
      <c r="F88" s="109"/>
      <c r="G88" s="108"/>
      <c r="H88" s="108"/>
      <c r="I88" s="108"/>
      <c r="J88" s="109" t="s">
        <v>104</v>
      </c>
      <c r="K88" s="110">
        <v>124</v>
      </c>
      <c r="L88" s="99">
        <v>409</v>
      </c>
      <c r="M88" s="111">
        <v>4</v>
      </c>
      <c r="N88" s="111">
        <v>9</v>
      </c>
      <c r="O88" s="112">
        <v>5540095280</v>
      </c>
      <c r="P88" s="113">
        <v>240</v>
      </c>
      <c r="Q88" s="114">
        <f>Q89+Q94</f>
        <v>713198.4</v>
      </c>
      <c r="R88" s="114">
        <f>R89+R94</f>
        <v>602000</v>
      </c>
      <c r="S88" s="115">
        <f>S89+S94</f>
        <v>614000</v>
      </c>
      <c r="T88" s="96"/>
      <c r="U88" s="74"/>
      <c r="V88" s="74"/>
    </row>
    <row r="89" spans="1:22" ht="32.25" customHeight="1">
      <c r="A89" s="61"/>
      <c r="B89" s="97"/>
      <c r="C89" s="107"/>
      <c r="D89" s="105"/>
      <c r="E89" s="108"/>
      <c r="F89" s="109"/>
      <c r="G89" s="584" t="s">
        <v>152</v>
      </c>
      <c r="H89" s="584"/>
      <c r="I89" s="584"/>
      <c r="J89" s="585"/>
      <c r="K89" s="110">
        <v>124</v>
      </c>
      <c r="L89" s="99">
        <v>409</v>
      </c>
      <c r="M89" s="111">
        <v>4</v>
      </c>
      <c r="N89" s="111">
        <v>9</v>
      </c>
      <c r="O89" s="112">
        <v>5540095280</v>
      </c>
      <c r="P89" s="113">
        <v>244</v>
      </c>
      <c r="Q89" s="114">
        <v>403963.84</v>
      </c>
      <c r="R89" s="114">
        <v>342000</v>
      </c>
      <c r="S89" s="115">
        <v>354000</v>
      </c>
      <c r="T89" s="96" t="s">
        <v>114</v>
      </c>
      <c r="U89" s="74"/>
      <c r="V89" s="74"/>
    </row>
    <row r="90" spans="1:22" ht="57" hidden="1" customHeight="1">
      <c r="A90" s="61"/>
      <c r="B90" s="97"/>
      <c r="C90" s="107"/>
      <c r="D90" s="105"/>
      <c r="E90" s="108"/>
      <c r="F90" s="109"/>
      <c r="G90" s="584" t="s">
        <v>195</v>
      </c>
      <c r="H90" s="584"/>
      <c r="I90" s="584"/>
      <c r="J90" s="585"/>
      <c r="K90" s="110">
        <v>124</v>
      </c>
      <c r="L90" s="99">
        <v>409</v>
      </c>
      <c r="M90" s="111">
        <v>4</v>
      </c>
      <c r="N90" s="111">
        <v>9</v>
      </c>
      <c r="O90" s="112" t="s">
        <v>168</v>
      </c>
      <c r="P90" s="113">
        <v>0</v>
      </c>
      <c r="Q90" s="114">
        <f>Q91</f>
        <v>0</v>
      </c>
      <c r="R90" s="114">
        <v>0</v>
      </c>
      <c r="S90" s="115">
        <v>0</v>
      </c>
      <c r="T90" s="96" t="s">
        <v>114</v>
      </c>
      <c r="U90" s="74"/>
      <c r="V90" s="74"/>
    </row>
    <row r="91" spans="1:22" ht="48.75" hidden="1" customHeight="1">
      <c r="A91" s="61"/>
      <c r="B91" s="97"/>
      <c r="C91" s="107"/>
      <c r="D91" s="105"/>
      <c r="E91" s="108"/>
      <c r="F91" s="109"/>
      <c r="G91" s="584" t="s">
        <v>159</v>
      </c>
      <c r="H91" s="584"/>
      <c r="I91" s="584"/>
      <c r="J91" s="585"/>
      <c r="K91" s="110">
        <v>124</v>
      </c>
      <c r="L91" s="99">
        <v>409</v>
      </c>
      <c r="M91" s="111">
        <v>4</v>
      </c>
      <c r="N91" s="111">
        <v>9</v>
      </c>
      <c r="O91" s="112" t="s">
        <v>168</v>
      </c>
      <c r="P91" s="113">
        <v>200</v>
      </c>
      <c r="Q91" s="114">
        <f>Q92</f>
        <v>0</v>
      </c>
      <c r="R91" s="114">
        <v>0</v>
      </c>
      <c r="S91" s="115">
        <v>0</v>
      </c>
      <c r="T91" s="96" t="s">
        <v>114</v>
      </c>
      <c r="U91" s="74"/>
      <c r="V91" s="74"/>
    </row>
    <row r="92" spans="1:22" ht="31.5" hidden="1" customHeight="1">
      <c r="A92" s="61"/>
      <c r="B92" s="97"/>
      <c r="C92" s="107"/>
      <c r="D92" s="105"/>
      <c r="E92" s="108"/>
      <c r="F92" s="109"/>
      <c r="G92" s="584" t="s">
        <v>104</v>
      </c>
      <c r="H92" s="584"/>
      <c r="I92" s="584"/>
      <c r="J92" s="585"/>
      <c r="K92" s="110">
        <v>124</v>
      </c>
      <c r="L92" s="99">
        <v>409</v>
      </c>
      <c r="M92" s="111">
        <v>4</v>
      </c>
      <c r="N92" s="111">
        <v>9</v>
      </c>
      <c r="O92" s="112" t="s">
        <v>168</v>
      </c>
      <c r="P92" s="113">
        <v>240</v>
      </c>
      <c r="Q92" s="114">
        <f>Q93</f>
        <v>0</v>
      </c>
      <c r="R92" s="114">
        <v>0</v>
      </c>
      <c r="S92" s="115">
        <v>0</v>
      </c>
      <c r="T92" s="96" t="s">
        <v>114</v>
      </c>
      <c r="U92" s="74"/>
      <c r="V92" s="74"/>
    </row>
    <row r="93" spans="1:22" ht="26.25" hidden="1" customHeight="1">
      <c r="A93" s="61"/>
      <c r="B93" s="97"/>
      <c r="C93" s="107"/>
      <c r="D93" s="105"/>
      <c r="E93" s="108"/>
      <c r="F93" s="109"/>
      <c r="G93" s="584" t="s">
        <v>152</v>
      </c>
      <c r="H93" s="584"/>
      <c r="I93" s="584"/>
      <c r="J93" s="585"/>
      <c r="K93" s="110">
        <v>124</v>
      </c>
      <c r="L93" s="99">
        <v>409</v>
      </c>
      <c r="M93" s="111">
        <v>4</v>
      </c>
      <c r="N93" s="111">
        <v>9</v>
      </c>
      <c r="O93" s="112" t="s">
        <v>168</v>
      </c>
      <c r="P93" s="113">
        <v>244</v>
      </c>
      <c r="Q93" s="114">
        <v>0</v>
      </c>
      <c r="R93" s="114">
        <v>0</v>
      </c>
      <c r="S93" s="115">
        <v>0</v>
      </c>
      <c r="T93" s="96" t="s">
        <v>114</v>
      </c>
      <c r="U93" s="74"/>
      <c r="V93" s="74"/>
    </row>
    <row r="94" spans="1:22" ht="26.25" customHeight="1">
      <c r="A94" s="61"/>
      <c r="B94" s="97"/>
      <c r="C94" s="121"/>
      <c r="D94" s="122"/>
      <c r="E94" s="123"/>
      <c r="F94" s="124"/>
      <c r="G94" s="123"/>
      <c r="H94" s="123"/>
      <c r="I94" s="123"/>
      <c r="J94" s="124" t="s">
        <v>209</v>
      </c>
      <c r="K94" s="110">
        <v>124</v>
      </c>
      <c r="L94" s="99"/>
      <c r="M94" s="111">
        <v>4</v>
      </c>
      <c r="N94" s="111">
        <v>9</v>
      </c>
      <c r="O94" s="112">
        <v>5540095280</v>
      </c>
      <c r="P94" s="113">
        <v>247</v>
      </c>
      <c r="Q94" s="114">
        <v>309234.56</v>
      </c>
      <c r="R94" s="114">
        <v>260000</v>
      </c>
      <c r="S94" s="265">
        <v>260000</v>
      </c>
      <c r="T94" s="96"/>
      <c r="U94" s="74"/>
      <c r="V94" s="74"/>
    </row>
    <row r="95" spans="1:22" ht="25.5" customHeight="1">
      <c r="A95" s="61"/>
      <c r="B95" s="97"/>
      <c r="C95" s="121"/>
      <c r="D95" s="122"/>
      <c r="E95" s="123"/>
      <c r="F95" s="124"/>
      <c r="G95" s="123"/>
      <c r="H95" s="123"/>
      <c r="I95" s="123"/>
      <c r="J95" s="124" t="s">
        <v>261</v>
      </c>
      <c r="K95" s="110">
        <v>124</v>
      </c>
      <c r="L95" s="99"/>
      <c r="M95" s="111">
        <v>4</v>
      </c>
      <c r="N95" s="111">
        <v>9</v>
      </c>
      <c r="O95" s="112" t="s">
        <v>217</v>
      </c>
      <c r="P95" s="327">
        <v>0</v>
      </c>
      <c r="Q95" s="114">
        <f>Q97</f>
        <v>1432482</v>
      </c>
      <c r="R95" s="114">
        <v>0</v>
      </c>
      <c r="S95" s="252">
        <v>0</v>
      </c>
      <c r="T95" s="96"/>
      <c r="U95" s="74"/>
      <c r="V95" s="74"/>
    </row>
    <row r="96" spans="1:22" ht="33" hidden="1" customHeight="1">
      <c r="A96" s="61"/>
      <c r="B96" s="97"/>
      <c r="C96" s="121"/>
      <c r="D96" s="122"/>
      <c r="E96" s="123"/>
      <c r="F96" s="124"/>
      <c r="G96" s="123"/>
      <c r="H96" s="123"/>
      <c r="I96" s="123"/>
      <c r="J96" s="124" t="s">
        <v>159</v>
      </c>
      <c r="K96" s="110">
        <v>124</v>
      </c>
      <c r="L96" s="99"/>
      <c r="M96" s="111">
        <v>4</v>
      </c>
      <c r="N96" s="111">
        <v>9</v>
      </c>
      <c r="O96" s="112" t="s">
        <v>217</v>
      </c>
      <c r="P96" s="113">
        <v>200</v>
      </c>
      <c r="Q96" s="114"/>
      <c r="R96" s="252">
        <v>0</v>
      </c>
      <c r="S96" s="280">
        <v>0</v>
      </c>
      <c r="T96" s="96"/>
      <c r="U96" s="74"/>
      <c r="V96" s="74"/>
    </row>
    <row r="97" spans="1:22" ht="34.5" customHeight="1">
      <c r="A97" s="61"/>
      <c r="B97" s="97"/>
      <c r="C97" s="121"/>
      <c r="D97" s="122"/>
      <c r="E97" s="123"/>
      <c r="F97" s="124"/>
      <c r="G97" s="123"/>
      <c r="H97" s="123"/>
      <c r="I97" s="123"/>
      <c r="J97" s="124" t="s">
        <v>104</v>
      </c>
      <c r="K97" s="110">
        <v>124</v>
      </c>
      <c r="L97" s="99"/>
      <c r="M97" s="111">
        <v>4</v>
      </c>
      <c r="N97" s="111">
        <v>9</v>
      </c>
      <c r="O97" s="112" t="s">
        <v>217</v>
      </c>
      <c r="P97" s="113">
        <v>240</v>
      </c>
      <c r="Q97" s="114">
        <f>Q98</f>
        <v>1432482</v>
      </c>
      <c r="R97" s="252">
        <v>0</v>
      </c>
      <c r="S97" s="280">
        <v>0</v>
      </c>
      <c r="T97" s="96"/>
      <c r="U97" s="74"/>
      <c r="V97" s="74"/>
    </row>
    <row r="98" spans="1:22" ht="26.25" customHeight="1">
      <c r="A98" s="61"/>
      <c r="B98" s="97"/>
      <c r="C98" s="121"/>
      <c r="D98" s="122"/>
      <c r="E98" s="123"/>
      <c r="F98" s="124"/>
      <c r="G98" s="123"/>
      <c r="H98" s="123"/>
      <c r="I98" s="123"/>
      <c r="J98" s="124" t="s">
        <v>152</v>
      </c>
      <c r="K98" s="110">
        <v>124</v>
      </c>
      <c r="L98" s="99"/>
      <c r="M98" s="111">
        <v>4</v>
      </c>
      <c r="N98" s="111">
        <v>9</v>
      </c>
      <c r="O98" s="112" t="s">
        <v>217</v>
      </c>
      <c r="P98" s="113">
        <v>244</v>
      </c>
      <c r="Q98" s="114">
        <v>1432482</v>
      </c>
      <c r="R98" s="252">
        <v>0</v>
      </c>
      <c r="S98" s="280">
        <v>0</v>
      </c>
      <c r="T98" s="96"/>
      <c r="U98" s="74"/>
      <c r="V98" s="74"/>
    </row>
    <row r="99" spans="1:22" ht="26.25" customHeight="1">
      <c r="A99" s="61"/>
      <c r="B99" s="97"/>
      <c r="C99" s="121"/>
      <c r="D99" s="122"/>
      <c r="E99" s="123"/>
      <c r="F99" s="124"/>
      <c r="G99" s="123"/>
      <c r="H99" s="123"/>
      <c r="I99" s="123"/>
      <c r="J99" s="238" t="s">
        <v>216</v>
      </c>
      <c r="K99" s="110">
        <v>124</v>
      </c>
      <c r="L99" s="99"/>
      <c r="M99" s="111">
        <v>4</v>
      </c>
      <c r="N99" s="111">
        <v>12</v>
      </c>
      <c r="O99" s="112">
        <v>0</v>
      </c>
      <c r="P99" s="327">
        <v>0</v>
      </c>
      <c r="Q99" s="114">
        <v>0</v>
      </c>
      <c r="R99" s="252">
        <v>0</v>
      </c>
      <c r="S99" s="252">
        <f>S100</f>
        <v>363000</v>
      </c>
      <c r="T99" s="96"/>
      <c r="U99" s="74"/>
      <c r="V99" s="74"/>
    </row>
    <row r="100" spans="1:22" ht="55.5" customHeight="1">
      <c r="A100" s="61"/>
      <c r="B100" s="97"/>
      <c r="C100" s="121"/>
      <c r="D100" s="122"/>
      <c r="E100" s="123"/>
      <c r="F100" s="124"/>
      <c r="G100" s="123"/>
      <c r="H100" s="123"/>
      <c r="I100" s="123"/>
      <c r="J100" s="124" t="s">
        <v>262</v>
      </c>
      <c r="K100" s="110">
        <v>124</v>
      </c>
      <c r="L100" s="99"/>
      <c r="M100" s="111">
        <v>4</v>
      </c>
      <c r="N100" s="111">
        <v>12</v>
      </c>
      <c r="O100" s="112">
        <v>5500000000</v>
      </c>
      <c r="P100" s="327">
        <v>0</v>
      </c>
      <c r="Q100" s="114">
        <v>0</v>
      </c>
      <c r="R100" s="114">
        <v>0</v>
      </c>
      <c r="S100" s="272">
        <f>S101</f>
        <v>363000</v>
      </c>
      <c r="T100" s="96"/>
      <c r="U100" s="74"/>
      <c r="V100" s="74"/>
    </row>
    <row r="101" spans="1:22" ht="31.5" customHeight="1">
      <c r="A101" s="61"/>
      <c r="B101" s="97"/>
      <c r="C101" s="121"/>
      <c r="D101" s="122"/>
      <c r="E101" s="123"/>
      <c r="F101" s="124"/>
      <c r="G101" s="123"/>
      <c r="H101" s="123"/>
      <c r="I101" s="123"/>
      <c r="J101" s="124" t="s">
        <v>210</v>
      </c>
      <c r="K101" s="110">
        <v>124</v>
      </c>
      <c r="L101" s="99"/>
      <c r="M101" s="111">
        <v>4</v>
      </c>
      <c r="N101" s="111">
        <v>12</v>
      </c>
      <c r="O101" s="112">
        <v>5590000000</v>
      </c>
      <c r="P101" s="327">
        <v>0</v>
      </c>
      <c r="Q101" s="114">
        <v>0</v>
      </c>
      <c r="R101" s="114">
        <v>0</v>
      </c>
      <c r="S101" s="115">
        <f>S104</f>
        <v>363000</v>
      </c>
      <c r="T101" s="96"/>
      <c r="U101" s="74"/>
      <c r="V101" s="74"/>
    </row>
    <row r="102" spans="1:22" ht="64.5" customHeight="1">
      <c r="A102" s="61"/>
      <c r="B102" s="97"/>
      <c r="C102" s="121"/>
      <c r="D102" s="122"/>
      <c r="E102" s="123"/>
      <c r="F102" s="124"/>
      <c r="G102" s="123"/>
      <c r="H102" s="123"/>
      <c r="I102" s="123"/>
      <c r="J102" s="124" t="s">
        <v>232</v>
      </c>
      <c r="K102" s="110">
        <v>124</v>
      </c>
      <c r="L102" s="99"/>
      <c r="M102" s="111">
        <v>4</v>
      </c>
      <c r="N102" s="111">
        <v>12</v>
      </c>
      <c r="O102" s="112" t="s">
        <v>211</v>
      </c>
      <c r="P102" s="327">
        <v>0</v>
      </c>
      <c r="Q102" s="114">
        <v>0</v>
      </c>
      <c r="R102" s="114">
        <v>0</v>
      </c>
      <c r="S102" s="115">
        <f>S103</f>
        <v>363000</v>
      </c>
      <c r="T102" s="96"/>
      <c r="U102" s="74"/>
      <c r="V102" s="74"/>
    </row>
    <row r="103" spans="1:22" ht="33.75" customHeight="1">
      <c r="A103" s="61"/>
      <c r="B103" s="97"/>
      <c r="C103" s="121"/>
      <c r="D103" s="122"/>
      <c r="E103" s="123"/>
      <c r="F103" s="124"/>
      <c r="G103" s="123"/>
      <c r="H103" s="123"/>
      <c r="I103" s="123"/>
      <c r="J103" s="124" t="s">
        <v>104</v>
      </c>
      <c r="K103" s="110">
        <v>124</v>
      </c>
      <c r="L103" s="99"/>
      <c r="M103" s="111">
        <v>4</v>
      </c>
      <c r="N103" s="111">
        <v>12</v>
      </c>
      <c r="O103" s="112" t="s">
        <v>211</v>
      </c>
      <c r="P103" s="113">
        <v>240</v>
      </c>
      <c r="Q103" s="114">
        <v>0</v>
      </c>
      <c r="R103" s="114">
        <v>0</v>
      </c>
      <c r="S103" s="115">
        <f>S104</f>
        <v>363000</v>
      </c>
      <c r="T103" s="96"/>
      <c r="U103" s="74"/>
      <c r="V103" s="74"/>
    </row>
    <row r="104" spans="1:22" ht="21.75" customHeight="1">
      <c r="A104" s="61"/>
      <c r="B104" s="97"/>
      <c r="C104" s="121"/>
      <c r="D104" s="122"/>
      <c r="E104" s="123"/>
      <c r="F104" s="124"/>
      <c r="G104" s="123"/>
      <c r="H104" s="123"/>
      <c r="I104" s="123"/>
      <c r="J104" s="124" t="s">
        <v>153</v>
      </c>
      <c r="K104" s="110">
        <v>124</v>
      </c>
      <c r="L104" s="99"/>
      <c r="M104" s="111">
        <v>4</v>
      </c>
      <c r="N104" s="111">
        <v>12</v>
      </c>
      <c r="O104" s="112" t="s">
        <v>211</v>
      </c>
      <c r="P104" s="113">
        <v>244</v>
      </c>
      <c r="Q104" s="114">
        <v>0</v>
      </c>
      <c r="R104" s="114">
        <v>0</v>
      </c>
      <c r="S104" s="115">
        <v>363000</v>
      </c>
      <c r="T104" s="96"/>
      <c r="U104" s="74"/>
      <c r="V104" s="74"/>
    </row>
    <row r="105" spans="1:22" ht="17.25" customHeight="1">
      <c r="A105" s="61"/>
      <c r="B105" s="580" t="s">
        <v>108</v>
      </c>
      <c r="C105" s="580"/>
      <c r="D105" s="580"/>
      <c r="E105" s="580"/>
      <c r="F105" s="580"/>
      <c r="G105" s="580"/>
      <c r="H105" s="580"/>
      <c r="I105" s="580"/>
      <c r="J105" s="581"/>
      <c r="K105" s="98">
        <v>124</v>
      </c>
      <c r="L105" s="99">
        <v>500</v>
      </c>
      <c r="M105" s="100">
        <v>5</v>
      </c>
      <c r="N105" s="100">
        <v>0</v>
      </c>
      <c r="O105" s="101">
        <v>0</v>
      </c>
      <c r="P105" s="326">
        <v>0</v>
      </c>
      <c r="Q105" s="102">
        <f t="shared" ref="Q105:Q110" si="9">Q106</f>
        <v>9328</v>
      </c>
      <c r="R105" s="102">
        <f t="shared" ref="R105:S110" si="10">R106</f>
        <v>100976</v>
      </c>
      <c r="S105" s="103">
        <f t="shared" si="10"/>
        <v>100976</v>
      </c>
      <c r="T105" s="96" t="s">
        <v>114</v>
      </c>
      <c r="U105" s="74"/>
      <c r="V105" s="74"/>
    </row>
    <row r="106" spans="1:22" ht="18" customHeight="1">
      <c r="A106" s="61"/>
      <c r="B106" s="97"/>
      <c r="C106" s="104"/>
      <c r="D106" s="582" t="s">
        <v>31</v>
      </c>
      <c r="E106" s="582"/>
      <c r="F106" s="582"/>
      <c r="G106" s="582"/>
      <c r="H106" s="582"/>
      <c r="I106" s="582"/>
      <c r="J106" s="583"/>
      <c r="K106" s="98">
        <v>124</v>
      </c>
      <c r="L106" s="99">
        <v>503</v>
      </c>
      <c r="M106" s="100">
        <v>5</v>
      </c>
      <c r="N106" s="100">
        <v>3</v>
      </c>
      <c r="O106" s="101">
        <v>0</v>
      </c>
      <c r="P106" s="326">
        <v>0</v>
      </c>
      <c r="Q106" s="102">
        <f t="shared" si="9"/>
        <v>9328</v>
      </c>
      <c r="R106" s="102">
        <f t="shared" si="10"/>
        <v>100976</v>
      </c>
      <c r="S106" s="103">
        <f t="shared" si="10"/>
        <v>100976</v>
      </c>
      <c r="T106" s="96" t="s">
        <v>114</v>
      </c>
      <c r="U106" s="74"/>
      <c r="V106" s="74"/>
    </row>
    <row r="107" spans="1:22" ht="53.25" customHeight="1">
      <c r="A107" s="61"/>
      <c r="B107" s="97"/>
      <c r="C107" s="107"/>
      <c r="D107" s="106"/>
      <c r="E107" s="584" t="s">
        <v>157</v>
      </c>
      <c r="F107" s="584"/>
      <c r="G107" s="584"/>
      <c r="H107" s="584"/>
      <c r="I107" s="584"/>
      <c r="J107" s="585"/>
      <c r="K107" s="110">
        <v>124</v>
      </c>
      <c r="L107" s="99">
        <v>503</v>
      </c>
      <c r="M107" s="111">
        <v>5</v>
      </c>
      <c r="N107" s="111">
        <v>3</v>
      </c>
      <c r="O107" s="112">
        <v>5500000000</v>
      </c>
      <c r="P107" s="327">
        <v>0</v>
      </c>
      <c r="Q107" s="114">
        <f t="shared" si="9"/>
        <v>9328</v>
      </c>
      <c r="R107" s="114">
        <f t="shared" si="10"/>
        <v>100976</v>
      </c>
      <c r="S107" s="115">
        <f t="shared" si="10"/>
        <v>100976</v>
      </c>
      <c r="T107" s="96" t="s">
        <v>114</v>
      </c>
      <c r="U107" s="74"/>
      <c r="V107" s="74"/>
    </row>
    <row r="108" spans="1:22" ht="36.75" customHeight="1">
      <c r="A108" s="61"/>
      <c r="B108" s="97"/>
      <c r="C108" s="107"/>
      <c r="D108" s="105"/>
      <c r="E108" s="109"/>
      <c r="F108" s="584" t="s">
        <v>265</v>
      </c>
      <c r="G108" s="584"/>
      <c r="H108" s="584"/>
      <c r="I108" s="584"/>
      <c r="J108" s="585"/>
      <c r="K108" s="110">
        <v>124</v>
      </c>
      <c r="L108" s="99">
        <v>503</v>
      </c>
      <c r="M108" s="111">
        <v>5</v>
      </c>
      <c r="N108" s="111">
        <v>3</v>
      </c>
      <c r="O108" s="112">
        <v>5550000000</v>
      </c>
      <c r="P108" s="327">
        <v>0</v>
      </c>
      <c r="Q108" s="114">
        <f t="shared" si="9"/>
        <v>9328</v>
      </c>
      <c r="R108" s="114">
        <f t="shared" si="10"/>
        <v>100976</v>
      </c>
      <c r="S108" s="115">
        <f t="shared" si="10"/>
        <v>100976</v>
      </c>
      <c r="T108" s="96" t="s">
        <v>114</v>
      </c>
      <c r="U108" s="74"/>
      <c r="V108" s="74"/>
    </row>
    <row r="109" spans="1:22" ht="33" customHeight="1">
      <c r="A109" s="61"/>
      <c r="B109" s="97"/>
      <c r="C109" s="107"/>
      <c r="D109" s="105"/>
      <c r="E109" s="109"/>
      <c r="F109" s="109"/>
      <c r="G109" s="108"/>
      <c r="H109" s="108"/>
      <c r="I109" s="108"/>
      <c r="J109" s="109" t="s">
        <v>129</v>
      </c>
      <c r="K109" s="110">
        <v>124</v>
      </c>
      <c r="L109" s="99">
        <v>503</v>
      </c>
      <c r="M109" s="111">
        <v>5</v>
      </c>
      <c r="N109" s="111">
        <v>3</v>
      </c>
      <c r="O109" s="112">
        <v>5550095310</v>
      </c>
      <c r="P109" s="327">
        <v>0</v>
      </c>
      <c r="Q109" s="114">
        <f t="shared" si="9"/>
        <v>9328</v>
      </c>
      <c r="R109" s="114">
        <f t="shared" si="10"/>
        <v>100976</v>
      </c>
      <c r="S109" s="115">
        <f t="shared" si="10"/>
        <v>100976</v>
      </c>
      <c r="T109" s="96"/>
      <c r="U109" s="74"/>
      <c r="V109" s="74"/>
    </row>
    <row r="110" spans="1:22" ht="36" customHeight="1">
      <c r="A110" s="61"/>
      <c r="B110" s="97"/>
      <c r="C110" s="107"/>
      <c r="D110" s="105"/>
      <c r="E110" s="109"/>
      <c r="F110" s="109"/>
      <c r="G110" s="108"/>
      <c r="H110" s="108"/>
      <c r="I110" s="108"/>
      <c r="J110" s="109" t="s">
        <v>104</v>
      </c>
      <c r="K110" s="110">
        <v>124</v>
      </c>
      <c r="L110" s="99">
        <v>503</v>
      </c>
      <c r="M110" s="111">
        <v>5</v>
      </c>
      <c r="N110" s="111">
        <v>3</v>
      </c>
      <c r="O110" s="112">
        <v>5550095310</v>
      </c>
      <c r="P110" s="113">
        <v>240</v>
      </c>
      <c r="Q110" s="114">
        <f t="shared" si="9"/>
        <v>9328</v>
      </c>
      <c r="R110" s="114">
        <f t="shared" si="10"/>
        <v>100976</v>
      </c>
      <c r="S110" s="115">
        <f t="shared" si="10"/>
        <v>100976</v>
      </c>
      <c r="T110" s="96"/>
      <c r="U110" s="74"/>
      <c r="V110" s="74"/>
    </row>
    <row r="111" spans="1:22" ht="17.25" customHeight="1">
      <c r="A111" s="61"/>
      <c r="B111" s="97"/>
      <c r="C111" s="107"/>
      <c r="D111" s="105"/>
      <c r="E111" s="108"/>
      <c r="F111" s="109"/>
      <c r="G111" s="584" t="s">
        <v>153</v>
      </c>
      <c r="H111" s="584"/>
      <c r="I111" s="584"/>
      <c r="J111" s="585"/>
      <c r="K111" s="110">
        <v>124</v>
      </c>
      <c r="L111" s="99">
        <v>503</v>
      </c>
      <c r="M111" s="111">
        <v>5</v>
      </c>
      <c r="N111" s="111">
        <v>3</v>
      </c>
      <c r="O111" s="112">
        <v>5550095310</v>
      </c>
      <c r="P111" s="113">
        <v>244</v>
      </c>
      <c r="Q111" s="114">
        <v>9328</v>
      </c>
      <c r="R111" s="114">
        <v>100976</v>
      </c>
      <c r="S111" s="115">
        <v>100976</v>
      </c>
      <c r="T111" s="96" t="s">
        <v>114</v>
      </c>
      <c r="U111" s="74"/>
      <c r="V111" s="74"/>
    </row>
    <row r="112" spans="1:22" ht="15.75" customHeight="1">
      <c r="A112" s="61"/>
      <c r="B112" s="580" t="s">
        <v>110</v>
      </c>
      <c r="C112" s="580"/>
      <c r="D112" s="580"/>
      <c r="E112" s="580"/>
      <c r="F112" s="580"/>
      <c r="G112" s="580"/>
      <c r="H112" s="580"/>
      <c r="I112" s="580"/>
      <c r="J112" s="581"/>
      <c r="K112" s="98">
        <v>124</v>
      </c>
      <c r="L112" s="99">
        <v>800</v>
      </c>
      <c r="M112" s="100">
        <v>8</v>
      </c>
      <c r="N112" s="100">
        <v>0</v>
      </c>
      <c r="O112" s="101">
        <v>0</v>
      </c>
      <c r="P112" s="326">
        <v>0</v>
      </c>
      <c r="Q112" s="102">
        <f t="shared" ref="Q112:S114" si="11">Q113</f>
        <v>1364406.1099999999</v>
      </c>
      <c r="R112" s="102">
        <f t="shared" si="11"/>
        <v>1582150</v>
      </c>
      <c r="S112" s="103">
        <f t="shared" si="11"/>
        <v>1582150</v>
      </c>
      <c r="T112" s="96" t="s">
        <v>114</v>
      </c>
      <c r="U112" s="74"/>
      <c r="V112" s="74"/>
    </row>
    <row r="113" spans="1:22" ht="14.25" customHeight="1">
      <c r="A113" s="61"/>
      <c r="B113" s="97"/>
      <c r="C113" s="104"/>
      <c r="D113" s="582" t="s">
        <v>32</v>
      </c>
      <c r="E113" s="582"/>
      <c r="F113" s="582"/>
      <c r="G113" s="582"/>
      <c r="H113" s="582"/>
      <c r="I113" s="582"/>
      <c r="J113" s="583"/>
      <c r="K113" s="98">
        <v>124</v>
      </c>
      <c r="L113" s="99">
        <v>801</v>
      </c>
      <c r="M113" s="100">
        <v>8</v>
      </c>
      <c r="N113" s="100">
        <v>1</v>
      </c>
      <c r="O113" s="101">
        <v>0</v>
      </c>
      <c r="P113" s="326">
        <v>0</v>
      </c>
      <c r="Q113" s="102">
        <f t="shared" si="11"/>
        <v>1364406.1099999999</v>
      </c>
      <c r="R113" s="102">
        <f t="shared" si="11"/>
        <v>1582150</v>
      </c>
      <c r="S113" s="103">
        <f t="shared" si="11"/>
        <v>1582150</v>
      </c>
      <c r="T113" s="96" t="s">
        <v>114</v>
      </c>
      <c r="U113" s="74"/>
      <c r="V113" s="74"/>
    </row>
    <row r="114" spans="1:22" ht="53.25" customHeight="1">
      <c r="A114" s="61"/>
      <c r="B114" s="97"/>
      <c r="C114" s="107"/>
      <c r="D114" s="106"/>
      <c r="E114" s="584" t="s">
        <v>157</v>
      </c>
      <c r="F114" s="584"/>
      <c r="G114" s="584"/>
      <c r="H114" s="584"/>
      <c r="I114" s="584"/>
      <c r="J114" s="585"/>
      <c r="K114" s="110">
        <v>124</v>
      </c>
      <c r="L114" s="99">
        <v>801</v>
      </c>
      <c r="M114" s="111">
        <v>8</v>
      </c>
      <c r="N114" s="111">
        <v>1</v>
      </c>
      <c r="O114" s="112">
        <v>5500000000</v>
      </c>
      <c r="P114" s="327">
        <v>0</v>
      </c>
      <c r="Q114" s="114">
        <f t="shared" si="11"/>
        <v>1364406.1099999999</v>
      </c>
      <c r="R114" s="114">
        <f t="shared" si="11"/>
        <v>1582150</v>
      </c>
      <c r="S114" s="115">
        <f t="shared" si="11"/>
        <v>1582150</v>
      </c>
      <c r="T114" s="96" t="s">
        <v>114</v>
      </c>
      <c r="U114" s="74"/>
      <c r="V114" s="74"/>
    </row>
    <row r="115" spans="1:22" ht="37.5" customHeight="1">
      <c r="A115" s="61"/>
      <c r="B115" s="97"/>
      <c r="C115" s="107"/>
      <c r="D115" s="105"/>
      <c r="E115" s="109"/>
      <c r="F115" s="584" t="s">
        <v>130</v>
      </c>
      <c r="G115" s="584"/>
      <c r="H115" s="584"/>
      <c r="I115" s="584"/>
      <c r="J115" s="585"/>
      <c r="K115" s="110">
        <v>124</v>
      </c>
      <c r="L115" s="99">
        <v>801</v>
      </c>
      <c r="M115" s="111">
        <v>8</v>
      </c>
      <c r="N115" s="111">
        <v>1</v>
      </c>
      <c r="O115" s="112">
        <v>5560000000</v>
      </c>
      <c r="P115" s="327">
        <v>0</v>
      </c>
      <c r="Q115" s="114">
        <f>Q117+Q119+Q125</f>
        <v>1364406.1099999999</v>
      </c>
      <c r="R115" s="114">
        <f>R117+R119+R125</f>
        <v>1582150</v>
      </c>
      <c r="S115" s="115">
        <f>S117+S119+S125</f>
        <v>1582150</v>
      </c>
      <c r="T115" s="96" t="s">
        <v>114</v>
      </c>
      <c r="U115" s="74"/>
      <c r="V115" s="74"/>
    </row>
    <row r="116" spans="1:22" ht="36.75" customHeight="1">
      <c r="A116" s="61"/>
      <c r="B116" s="97"/>
      <c r="C116" s="107"/>
      <c r="D116" s="105"/>
      <c r="E116" s="109"/>
      <c r="F116" s="109"/>
      <c r="G116" s="108"/>
      <c r="H116" s="108"/>
      <c r="I116" s="108"/>
      <c r="J116" s="109" t="s">
        <v>131</v>
      </c>
      <c r="K116" s="110">
        <v>124</v>
      </c>
      <c r="L116" s="99">
        <v>801</v>
      </c>
      <c r="M116" s="111">
        <v>8</v>
      </c>
      <c r="N116" s="111">
        <v>1</v>
      </c>
      <c r="O116" s="112">
        <v>5560075080</v>
      </c>
      <c r="P116" s="327">
        <v>0</v>
      </c>
      <c r="Q116" s="114">
        <f>Q117</f>
        <v>824990</v>
      </c>
      <c r="R116" s="114">
        <f>R117</f>
        <v>1216150</v>
      </c>
      <c r="S116" s="115">
        <f>S117</f>
        <v>1216150</v>
      </c>
      <c r="T116" s="96"/>
      <c r="U116" s="74"/>
      <c r="V116" s="74"/>
    </row>
    <row r="117" spans="1:22" ht="36.75" customHeight="1">
      <c r="A117" s="61"/>
      <c r="B117" s="97"/>
      <c r="C117" s="107"/>
      <c r="D117" s="105"/>
      <c r="E117" s="109"/>
      <c r="F117" s="109"/>
      <c r="G117" s="109"/>
      <c r="H117" s="124"/>
      <c r="I117" s="124"/>
      <c r="J117" s="124" t="s">
        <v>84</v>
      </c>
      <c r="K117" s="110">
        <v>124</v>
      </c>
      <c r="L117" s="99"/>
      <c r="M117" s="111">
        <v>8</v>
      </c>
      <c r="N117" s="111">
        <v>1</v>
      </c>
      <c r="O117" s="112">
        <v>5560075080</v>
      </c>
      <c r="P117" s="113" t="s">
        <v>132</v>
      </c>
      <c r="Q117" s="114">
        <v>824990</v>
      </c>
      <c r="R117" s="114">
        <v>1216150</v>
      </c>
      <c r="S117" s="115">
        <v>1216150</v>
      </c>
      <c r="T117" s="96"/>
      <c r="U117" s="74"/>
      <c r="V117" s="74"/>
    </row>
    <row r="118" spans="1:22" ht="36.75" customHeight="1">
      <c r="A118" s="61"/>
      <c r="B118" s="97"/>
      <c r="C118" s="107"/>
      <c r="D118" s="105"/>
      <c r="E118" s="109"/>
      <c r="F118" s="109"/>
      <c r="G118" s="109"/>
      <c r="H118" s="124"/>
      <c r="I118" s="124"/>
      <c r="J118" s="124" t="s">
        <v>112</v>
      </c>
      <c r="K118" s="110">
        <v>124</v>
      </c>
      <c r="L118" s="99"/>
      <c r="M118" s="111">
        <v>8</v>
      </c>
      <c r="N118" s="111">
        <v>1</v>
      </c>
      <c r="O118" s="112">
        <v>5560095220</v>
      </c>
      <c r="P118" s="327">
        <v>0</v>
      </c>
      <c r="Q118" s="114">
        <f>Q119</f>
        <v>359256.11</v>
      </c>
      <c r="R118" s="114">
        <f>R119</f>
        <v>366000</v>
      </c>
      <c r="S118" s="115">
        <f>S119</f>
        <v>366000</v>
      </c>
      <c r="T118" s="96"/>
      <c r="U118" s="74"/>
      <c r="V118" s="74"/>
    </row>
    <row r="119" spans="1:22" ht="36.75" customHeight="1">
      <c r="A119" s="61"/>
      <c r="B119" s="97"/>
      <c r="C119" s="107"/>
      <c r="D119" s="105"/>
      <c r="E119" s="109"/>
      <c r="F119" s="109"/>
      <c r="G119" s="109"/>
      <c r="H119" s="124"/>
      <c r="I119" s="124"/>
      <c r="J119" s="124" t="s">
        <v>104</v>
      </c>
      <c r="K119" s="110">
        <v>124</v>
      </c>
      <c r="L119" s="99"/>
      <c r="M119" s="111">
        <v>8</v>
      </c>
      <c r="N119" s="111">
        <v>1</v>
      </c>
      <c r="O119" s="112">
        <v>5560095220</v>
      </c>
      <c r="P119" s="327">
        <v>240</v>
      </c>
      <c r="Q119" s="114">
        <f>Q120+Q121</f>
        <v>359256.11</v>
      </c>
      <c r="R119" s="114">
        <f>R120+R121</f>
        <v>366000</v>
      </c>
      <c r="S119" s="115">
        <f>S120+S121</f>
        <v>366000</v>
      </c>
      <c r="T119" s="96"/>
      <c r="U119" s="74"/>
      <c r="V119" s="74"/>
    </row>
    <row r="120" spans="1:22" ht="21" customHeight="1">
      <c r="A120" s="61"/>
      <c r="B120" s="97"/>
      <c r="C120" s="107"/>
      <c r="D120" s="105"/>
      <c r="E120" s="109"/>
      <c r="F120" s="109"/>
      <c r="G120" s="109"/>
      <c r="H120" s="124"/>
      <c r="I120" s="124"/>
      <c r="J120" s="124" t="s">
        <v>152</v>
      </c>
      <c r="K120" s="110">
        <v>124</v>
      </c>
      <c r="L120" s="99"/>
      <c r="M120" s="111">
        <v>8</v>
      </c>
      <c r="N120" s="111">
        <v>1</v>
      </c>
      <c r="O120" s="112">
        <v>5560095220</v>
      </c>
      <c r="P120" s="327">
        <v>244</v>
      </c>
      <c r="Q120" s="114">
        <v>159514.73000000001</v>
      </c>
      <c r="R120" s="114">
        <v>246000</v>
      </c>
      <c r="S120" s="115">
        <v>246000</v>
      </c>
      <c r="T120" s="96"/>
      <c r="U120" s="74"/>
      <c r="V120" s="74"/>
    </row>
    <row r="121" spans="1:22" ht="19.5" customHeight="1">
      <c r="A121" s="61"/>
      <c r="B121" s="97"/>
      <c r="C121" s="107"/>
      <c r="D121" s="105"/>
      <c r="E121" s="109"/>
      <c r="F121" s="109"/>
      <c r="G121" s="109"/>
      <c r="H121" s="124"/>
      <c r="I121" s="124"/>
      <c r="J121" s="124" t="s">
        <v>209</v>
      </c>
      <c r="K121" s="110">
        <v>124</v>
      </c>
      <c r="L121" s="99"/>
      <c r="M121" s="111">
        <v>8</v>
      </c>
      <c r="N121" s="111">
        <v>1</v>
      </c>
      <c r="O121" s="112">
        <v>5560095220</v>
      </c>
      <c r="P121" s="327">
        <v>247</v>
      </c>
      <c r="Q121" s="114">
        <v>199741.38</v>
      </c>
      <c r="R121" s="114">
        <v>120000</v>
      </c>
      <c r="S121" s="115">
        <v>120000</v>
      </c>
      <c r="T121" s="96"/>
      <c r="U121" s="74"/>
      <c r="V121" s="74"/>
    </row>
    <row r="122" spans="1:22" ht="15.75" hidden="1" customHeight="1">
      <c r="A122" s="61"/>
      <c r="B122" s="97"/>
      <c r="C122" s="107"/>
      <c r="D122" s="105"/>
      <c r="E122" s="108"/>
      <c r="F122" s="109"/>
      <c r="G122" s="585" t="s">
        <v>84</v>
      </c>
      <c r="H122" s="586"/>
      <c r="I122" s="586"/>
      <c r="J122" s="587"/>
      <c r="K122" s="110">
        <v>124</v>
      </c>
      <c r="L122" s="99">
        <v>801</v>
      </c>
      <c r="M122" s="111">
        <v>8</v>
      </c>
      <c r="N122" s="111">
        <v>1</v>
      </c>
      <c r="O122" s="112">
        <v>5560075080</v>
      </c>
      <c r="P122" s="113" t="s">
        <v>132</v>
      </c>
      <c r="Q122" s="114">
        <v>0</v>
      </c>
      <c r="R122" s="114">
        <v>0</v>
      </c>
      <c r="S122" s="115">
        <v>0</v>
      </c>
      <c r="T122" s="96" t="s">
        <v>114</v>
      </c>
      <c r="U122" s="74"/>
      <c r="V122" s="74"/>
    </row>
    <row r="123" spans="1:22" ht="21.75" customHeight="1">
      <c r="A123" s="61"/>
      <c r="B123" s="97"/>
      <c r="C123" s="107"/>
      <c r="D123" s="105"/>
      <c r="E123" s="109"/>
      <c r="F123" s="109"/>
      <c r="G123" s="108"/>
      <c r="H123" s="108"/>
      <c r="I123" s="108"/>
      <c r="J123" s="109" t="s">
        <v>208</v>
      </c>
      <c r="K123" s="110">
        <v>124</v>
      </c>
      <c r="L123" s="99"/>
      <c r="M123" s="111">
        <v>8</v>
      </c>
      <c r="N123" s="111">
        <v>1</v>
      </c>
      <c r="O123" s="112">
        <v>5560097030</v>
      </c>
      <c r="P123" s="327">
        <v>0</v>
      </c>
      <c r="Q123" s="114">
        <f>Q125</f>
        <v>180160</v>
      </c>
      <c r="R123" s="114">
        <f>R124</f>
        <v>0</v>
      </c>
      <c r="S123" s="115">
        <f>S124</f>
        <v>0</v>
      </c>
      <c r="T123" s="96"/>
      <c r="U123" s="74"/>
      <c r="V123" s="74"/>
    </row>
    <row r="124" spans="1:22" ht="15.75" hidden="1" customHeight="1">
      <c r="A124" s="61"/>
      <c r="B124" s="97"/>
      <c r="C124" s="107"/>
      <c r="D124" s="105"/>
      <c r="E124" s="109"/>
      <c r="F124" s="109"/>
      <c r="G124" s="108"/>
      <c r="H124" s="108"/>
      <c r="I124" s="108"/>
      <c r="J124" s="109" t="s">
        <v>150</v>
      </c>
      <c r="K124" s="110">
        <v>124</v>
      </c>
      <c r="L124" s="99"/>
      <c r="M124" s="111">
        <v>8</v>
      </c>
      <c r="N124" s="111">
        <v>1</v>
      </c>
      <c r="O124" s="112">
        <v>5560097030</v>
      </c>
      <c r="P124" s="113">
        <v>500</v>
      </c>
      <c r="Q124" s="114">
        <v>0</v>
      </c>
      <c r="R124" s="114">
        <f>R125</f>
        <v>0</v>
      </c>
      <c r="S124" s="115">
        <f>S125</f>
        <v>0</v>
      </c>
      <c r="T124" s="96"/>
      <c r="U124" s="74"/>
      <c r="V124" s="74"/>
    </row>
    <row r="125" spans="1:22" ht="17.25" customHeight="1" thickBot="1">
      <c r="A125" s="61"/>
      <c r="B125" s="97"/>
      <c r="C125" s="107"/>
      <c r="D125" s="105"/>
      <c r="E125" s="109"/>
      <c r="F125" s="109"/>
      <c r="G125" s="108"/>
      <c r="H125" s="108"/>
      <c r="I125" s="108"/>
      <c r="J125" s="109" t="s">
        <v>84</v>
      </c>
      <c r="K125" s="110">
        <v>124</v>
      </c>
      <c r="L125" s="99"/>
      <c r="M125" s="111">
        <v>8</v>
      </c>
      <c r="N125" s="111">
        <v>1</v>
      </c>
      <c r="O125" s="112">
        <v>5560097030</v>
      </c>
      <c r="P125" s="113">
        <v>540</v>
      </c>
      <c r="Q125" s="114">
        <v>180160</v>
      </c>
      <c r="R125" s="114">
        <v>0</v>
      </c>
      <c r="S125" s="115">
        <v>0</v>
      </c>
      <c r="T125" s="96"/>
      <c r="U125" s="74"/>
      <c r="V125" s="74"/>
    </row>
    <row r="126" spans="1:22" ht="31.5" hidden="1" customHeight="1" thickBot="1">
      <c r="A126" s="61"/>
      <c r="B126" s="97"/>
      <c r="C126" s="107"/>
      <c r="D126" s="105"/>
      <c r="E126" s="109"/>
      <c r="F126" s="109"/>
      <c r="G126" s="108"/>
      <c r="H126" s="108"/>
      <c r="I126" s="108"/>
      <c r="J126" s="109" t="s">
        <v>112</v>
      </c>
      <c r="K126" s="110">
        <v>124</v>
      </c>
      <c r="L126" s="99">
        <v>801</v>
      </c>
      <c r="M126" s="111">
        <v>8</v>
      </c>
      <c r="N126" s="111">
        <v>1</v>
      </c>
      <c r="O126" s="112">
        <v>5560095220</v>
      </c>
      <c r="P126" s="113">
        <v>0</v>
      </c>
      <c r="Q126" s="114">
        <f>Q127</f>
        <v>0</v>
      </c>
      <c r="R126" s="114">
        <f>R127</f>
        <v>0</v>
      </c>
      <c r="S126" s="115">
        <f>S127</f>
        <v>0</v>
      </c>
      <c r="T126" s="96"/>
      <c r="U126" s="74"/>
      <c r="V126" s="74"/>
    </row>
    <row r="127" spans="1:22" ht="30.75" hidden="1" customHeight="1" thickBot="1">
      <c r="A127" s="61"/>
      <c r="B127" s="97"/>
      <c r="C127" s="107"/>
      <c r="D127" s="105"/>
      <c r="E127" s="109"/>
      <c r="F127" s="585" t="s">
        <v>104</v>
      </c>
      <c r="G127" s="586"/>
      <c r="H127" s="586"/>
      <c r="I127" s="586"/>
      <c r="J127" s="587"/>
      <c r="K127" s="110">
        <v>124</v>
      </c>
      <c r="L127" s="99">
        <v>801</v>
      </c>
      <c r="M127" s="111">
        <v>8</v>
      </c>
      <c r="N127" s="111">
        <v>1</v>
      </c>
      <c r="O127" s="112">
        <v>5560095220</v>
      </c>
      <c r="P127" s="113">
        <v>240</v>
      </c>
      <c r="Q127" s="114">
        <f>Q128+Q129</f>
        <v>0</v>
      </c>
      <c r="R127" s="114">
        <f>R128+R129</f>
        <v>0</v>
      </c>
      <c r="S127" s="115">
        <f>S128+S129</f>
        <v>0</v>
      </c>
      <c r="T127" s="96" t="s">
        <v>114</v>
      </c>
      <c r="U127" s="74"/>
      <c r="V127" s="74"/>
    </row>
    <row r="128" spans="1:22" ht="18.75" hidden="1" customHeight="1" thickBot="1">
      <c r="A128" s="61"/>
      <c r="B128" s="128"/>
      <c r="C128" s="129"/>
      <c r="D128" s="130"/>
      <c r="E128" s="131"/>
      <c r="F128" s="132"/>
      <c r="G128" s="585" t="s">
        <v>152</v>
      </c>
      <c r="H128" s="586"/>
      <c r="I128" s="586"/>
      <c r="J128" s="587"/>
      <c r="K128" s="110">
        <v>124</v>
      </c>
      <c r="L128" s="99">
        <v>801</v>
      </c>
      <c r="M128" s="111">
        <v>8</v>
      </c>
      <c r="N128" s="111">
        <v>1</v>
      </c>
      <c r="O128" s="112">
        <v>5560095220</v>
      </c>
      <c r="P128" s="113">
        <v>244</v>
      </c>
      <c r="Q128" s="114">
        <v>0</v>
      </c>
      <c r="R128" s="114">
        <v>0</v>
      </c>
      <c r="S128" s="115">
        <v>0</v>
      </c>
      <c r="T128" s="96" t="s">
        <v>114</v>
      </c>
      <c r="U128" s="74"/>
      <c r="V128" s="74"/>
    </row>
    <row r="129" spans="1:22" ht="18.75" hidden="1" customHeight="1" thickBot="1">
      <c r="A129" s="239"/>
      <c r="B129" s="240"/>
      <c r="C129" s="241"/>
      <c r="D129" s="242"/>
      <c r="E129" s="243"/>
      <c r="F129" s="243"/>
      <c r="G129" s="244"/>
      <c r="H129" s="244"/>
      <c r="I129" s="244"/>
      <c r="J129" s="108" t="s">
        <v>209</v>
      </c>
      <c r="K129" s="110">
        <v>124</v>
      </c>
      <c r="L129" s="245"/>
      <c r="M129" s="247">
        <v>8</v>
      </c>
      <c r="N129" s="247">
        <v>1</v>
      </c>
      <c r="O129" s="249">
        <v>5560095220</v>
      </c>
      <c r="P129" s="113">
        <v>247</v>
      </c>
      <c r="Q129" s="252">
        <v>0</v>
      </c>
      <c r="R129" s="252">
        <v>0</v>
      </c>
      <c r="S129" s="252">
        <v>0</v>
      </c>
      <c r="T129" s="96"/>
      <c r="U129" s="74"/>
      <c r="V129" s="74"/>
    </row>
    <row r="130" spans="1:22" ht="15" customHeight="1" thickBot="1">
      <c r="A130" s="60"/>
      <c r="B130" s="133"/>
      <c r="C130" s="134"/>
      <c r="D130" s="134"/>
      <c r="E130" s="134"/>
      <c r="F130" s="134"/>
      <c r="G130" s="134"/>
      <c r="H130" s="134"/>
      <c r="I130" s="134"/>
      <c r="J130" s="133" t="s">
        <v>133</v>
      </c>
      <c r="K130" s="246"/>
      <c r="L130" s="137">
        <v>0</v>
      </c>
      <c r="M130" s="246"/>
      <c r="N130" s="246"/>
      <c r="O130" s="248"/>
      <c r="P130" s="250"/>
      <c r="Q130" s="251">
        <f>Q112+Q105+Q83+Q71+Q61+Q12</f>
        <v>6285058.5700000003</v>
      </c>
      <c r="R130" s="251">
        <f>R112+R105+R83+R71+R61+R12</f>
        <v>4301300</v>
      </c>
      <c r="S130" s="253">
        <f>S112+S105+S83+S71+S61+S12</f>
        <v>4718200</v>
      </c>
      <c r="T130" s="142" t="s">
        <v>114</v>
      </c>
      <c r="U130" s="74"/>
      <c r="V130" s="74"/>
    </row>
    <row r="131" spans="1:22" ht="11.25" customHeight="1">
      <c r="A131" s="60"/>
      <c r="B131" s="143"/>
      <c r="C131" s="143"/>
      <c r="D131" s="143"/>
      <c r="E131" s="143"/>
      <c r="F131" s="143"/>
      <c r="G131" s="143"/>
      <c r="H131" s="143"/>
      <c r="I131" s="143"/>
      <c r="J131" s="143"/>
      <c r="K131" s="142"/>
      <c r="L131" s="142"/>
      <c r="M131" s="142"/>
      <c r="N131" s="142"/>
      <c r="O131" s="144"/>
      <c r="P131" s="144"/>
      <c r="Q131" s="145"/>
      <c r="R131" s="145"/>
      <c r="S131" s="145"/>
      <c r="T131" s="142" t="s">
        <v>114</v>
      </c>
      <c r="U131" s="74"/>
      <c r="V131" s="74"/>
    </row>
    <row r="132" spans="1:22" ht="12.75" customHeight="1">
      <c r="A132" s="60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65"/>
      <c r="M132" s="65"/>
      <c r="N132" s="65"/>
      <c r="O132" s="66"/>
      <c r="P132" s="66"/>
      <c r="Q132" s="58"/>
      <c r="R132" s="58"/>
      <c r="S132" s="58"/>
      <c r="T132" s="59"/>
    </row>
    <row r="133" spans="1:22" ht="12.75" customHeight="1">
      <c r="A133" s="60"/>
      <c r="B133" s="64"/>
      <c r="C133" s="64"/>
      <c r="D133" s="64"/>
      <c r="E133" s="64"/>
      <c r="F133" s="64"/>
      <c r="G133" s="64"/>
      <c r="H133" s="64"/>
      <c r="I133" s="64" t="s">
        <v>134</v>
      </c>
      <c r="J133" s="64"/>
      <c r="K133" s="65"/>
      <c r="L133" s="65"/>
      <c r="M133" s="65"/>
      <c r="N133" s="65"/>
      <c r="O133" s="66"/>
      <c r="P133" s="66"/>
      <c r="Q133" s="54"/>
      <c r="R133" s="54"/>
      <c r="S133" s="54"/>
    </row>
    <row r="134" spans="1:22" ht="12.75" customHeight="1">
      <c r="A134" s="60"/>
      <c r="B134" s="64"/>
      <c r="C134" s="64"/>
      <c r="D134" s="64"/>
      <c r="E134" s="64"/>
      <c r="F134" s="64"/>
      <c r="G134" s="64"/>
      <c r="H134" s="64"/>
      <c r="I134" s="64"/>
      <c r="J134" s="64"/>
      <c r="K134" s="65"/>
      <c r="L134" s="65"/>
      <c r="M134" s="65"/>
      <c r="N134" s="65"/>
      <c r="O134" s="66"/>
      <c r="P134" s="66"/>
      <c r="Q134" s="54"/>
      <c r="R134" s="54"/>
      <c r="S134" s="54"/>
    </row>
    <row r="135" spans="1:22" ht="12.75" customHeight="1">
      <c r="A135" s="60"/>
      <c r="B135" s="64"/>
      <c r="C135" s="64"/>
      <c r="D135" s="64"/>
      <c r="E135" s="64"/>
      <c r="F135" s="64"/>
      <c r="G135" s="64"/>
      <c r="H135" s="64"/>
      <c r="I135" s="64" t="s">
        <v>134</v>
      </c>
      <c r="J135" s="64"/>
      <c r="K135" s="65"/>
      <c r="L135" s="65"/>
      <c r="M135" s="65"/>
      <c r="N135" s="65"/>
      <c r="O135" s="66"/>
      <c r="P135" s="66"/>
      <c r="Q135" s="54"/>
      <c r="R135" s="54"/>
      <c r="S135" s="54"/>
    </row>
    <row r="136" spans="1:22" ht="12.75" customHeight="1">
      <c r="A136" s="60"/>
      <c r="B136" s="64"/>
      <c r="C136" s="64"/>
      <c r="D136" s="64"/>
      <c r="E136" s="64"/>
      <c r="F136" s="64"/>
      <c r="G136" s="64"/>
      <c r="H136" s="64"/>
      <c r="I136" s="64"/>
      <c r="J136" s="64"/>
      <c r="K136" s="65"/>
      <c r="L136" s="65"/>
      <c r="M136" s="65"/>
      <c r="N136" s="65"/>
      <c r="O136" s="66"/>
      <c r="P136" s="66"/>
      <c r="Q136" s="54"/>
      <c r="R136" s="54"/>
      <c r="S136" s="54"/>
    </row>
    <row r="137" spans="1:22" ht="12.75" customHeight="1">
      <c r="A137" s="60"/>
      <c r="B137" s="64"/>
      <c r="C137" s="64"/>
      <c r="D137" s="64"/>
      <c r="E137" s="64"/>
      <c r="F137" s="64"/>
      <c r="G137" s="64"/>
      <c r="H137" s="64"/>
      <c r="I137" s="64"/>
      <c r="J137" s="64"/>
      <c r="K137" s="65"/>
      <c r="L137" s="65"/>
      <c r="M137" s="65"/>
      <c r="N137" s="65"/>
      <c r="O137" s="66"/>
      <c r="P137" s="66"/>
      <c r="Q137" s="54"/>
      <c r="R137" s="54"/>
      <c r="S137" s="54"/>
    </row>
    <row r="138" spans="1:22" ht="12.75" customHeight="1">
      <c r="A138" s="60"/>
      <c r="B138" s="64"/>
      <c r="C138" s="64"/>
      <c r="D138" s="64"/>
      <c r="E138" s="64"/>
      <c r="F138" s="64"/>
      <c r="G138" s="64"/>
      <c r="H138" s="64"/>
      <c r="I138" s="64"/>
      <c r="J138" s="64"/>
      <c r="K138" s="65"/>
      <c r="L138" s="65"/>
      <c r="M138" s="65"/>
      <c r="N138" s="65"/>
      <c r="O138" s="66"/>
      <c r="P138" s="66"/>
      <c r="Q138" s="54"/>
      <c r="R138" s="54"/>
      <c r="S138" s="54"/>
    </row>
    <row r="139" spans="1:22" ht="12.75" customHeight="1">
      <c r="A139" s="60"/>
      <c r="B139" s="67"/>
      <c r="C139" s="67"/>
      <c r="D139" s="67"/>
      <c r="E139" s="67"/>
      <c r="F139" s="67"/>
      <c r="G139" s="67"/>
      <c r="H139" s="67"/>
      <c r="I139" s="67"/>
      <c r="J139" s="67"/>
      <c r="K139" s="65"/>
      <c r="L139" s="65"/>
      <c r="M139" s="65"/>
      <c r="N139" s="65"/>
      <c r="O139" s="66"/>
      <c r="P139" s="66"/>
    </row>
  </sheetData>
  <mergeCells count="55">
    <mergeCell ref="G128:J128"/>
    <mergeCell ref="F127:J127"/>
    <mergeCell ref="F108:J108"/>
    <mergeCell ref="G111:J111"/>
    <mergeCell ref="B112:J112"/>
    <mergeCell ref="D113:J113"/>
    <mergeCell ref="E114:J114"/>
    <mergeCell ref="F115:J115"/>
    <mergeCell ref="G122:J122"/>
    <mergeCell ref="E86:J86"/>
    <mergeCell ref="B105:J105"/>
    <mergeCell ref="D106:J106"/>
    <mergeCell ref="E107:J107"/>
    <mergeCell ref="G93:J93"/>
    <mergeCell ref="F87:J87"/>
    <mergeCell ref="G89:J89"/>
    <mergeCell ref="G92:J92"/>
    <mergeCell ref="G91:J91"/>
    <mergeCell ref="G90:J90"/>
    <mergeCell ref="D72:J72"/>
    <mergeCell ref="E73:J73"/>
    <mergeCell ref="F74:J74"/>
    <mergeCell ref="G82:J82"/>
    <mergeCell ref="B83:J83"/>
    <mergeCell ref="D85:J85"/>
    <mergeCell ref="G78:J78"/>
    <mergeCell ref="G81:J81"/>
    <mergeCell ref="G80:J80"/>
    <mergeCell ref="G79:J79"/>
    <mergeCell ref="D62:J62"/>
    <mergeCell ref="E63:J63"/>
    <mergeCell ref="F64:J64"/>
    <mergeCell ref="G65:J65"/>
    <mergeCell ref="G70:J70"/>
    <mergeCell ref="B71:J71"/>
    <mergeCell ref="D25:J25"/>
    <mergeCell ref="E26:J26"/>
    <mergeCell ref="F27:J27"/>
    <mergeCell ref="G28:J28"/>
    <mergeCell ref="G31:J31"/>
    <mergeCell ref="B61:J61"/>
    <mergeCell ref="B11:J11"/>
    <mergeCell ref="B12:J12"/>
    <mergeCell ref="D13:J13"/>
    <mergeCell ref="E14:J14"/>
    <mergeCell ref="F16:J16"/>
    <mergeCell ref="G19:J19"/>
    <mergeCell ref="Q1:V1"/>
    <mergeCell ref="Q2:V2"/>
    <mergeCell ref="Q3:V3"/>
    <mergeCell ref="Q6:V6"/>
    <mergeCell ref="B8:S8"/>
    <mergeCell ref="B10:J10"/>
    <mergeCell ref="Q4:T4"/>
    <mergeCell ref="Q5:T5"/>
  </mergeCells>
  <pageMargins left="0.23622047244094491" right="0.23622047244094491" top="0.74803149606299213" bottom="0.74803149606299213" header="0.31496062992125984" footer="0.31496062992125984"/>
  <pageSetup paperSize="9" scale="48" fitToHeight="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5"/>
  <sheetViews>
    <sheetView showGridLines="0" tabSelected="1" view="pageBreakPreview" topLeftCell="J1" zoomScale="90" zoomScaleNormal="100" zoomScaleSheetLayoutView="90" workbookViewId="0">
      <selection activeCell="P13" sqref="P13"/>
    </sheetView>
  </sheetViews>
  <sheetFormatPr defaultRowHeight="15"/>
  <cols>
    <col min="1" max="1" width="1.42578125" style="53" hidden="1" customWidth="1"/>
    <col min="2" max="3" width="0.85546875" style="53" hidden="1" customWidth="1"/>
    <col min="4" max="4" width="0.28515625" style="53" hidden="1" customWidth="1"/>
    <col min="5" max="5" width="0.5703125" style="53" hidden="1" customWidth="1"/>
    <col min="6" max="6" width="0.7109375" style="53" hidden="1" customWidth="1"/>
    <col min="7" max="7" width="0.28515625" style="53" hidden="1" customWidth="1"/>
    <col min="8" max="8" width="0.5703125" style="53" hidden="1" customWidth="1"/>
    <col min="9" max="9" width="0.7109375" style="53" hidden="1" customWidth="1"/>
    <col min="10" max="10" width="84.42578125" style="53" customWidth="1"/>
    <col min="11" max="11" width="13.28515625" style="56" customWidth="1"/>
    <col min="12" max="12" width="0" style="55" hidden="1" customWidth="1"/>
    <col min="13" max="13" width="4.85546875" style="55" customWidth="1"/>
    <col min="14" max="14" width="3.85546875" style="55" customWidth="1"/>
    <col min="15" max="15" width="5.5703125" style="56" customWidth="1"/>
    <col min="16" max="16" width="13.7109375" style="55" customWidth="1"/>
    <col min="17" max="17" width="15" style="55" customWidth="1"/>
    <col min="18" max="18" width="13.85546875" style="55" customWidth="1"/>
    <col min="19" max="19" width="5.42578125" style="55" customWidth="1"/>
    <col min="20" max="20" width="21.28515625" style="55" customWidth="1"/>
    <col min="21" max="21" width="0.28515625" style="55" customWidth="1"/>
    <col min="22" max="16384" width="9.140625" style="55"/>
  </cols>
  <sheetData>
    <row r="1" spans="1:21" ht="15.75">
      <c r="K1" s="75"/>
      <c r="L1" s="74"/>
      <c r="M1" s="74"/>
      <c r="N1" s="74"/>
      <c r="O1" s="75"/>
      <c r="P1" s="571" t="s">
        <v>226</v>
      </c>
      <c r="Q1" s="571"/>
      <c r="R1" s="571"/>
      <c r="S1" s="571"/>
      <c r="T1" s="571"/>
      <c r="U1" s="571"/>
    </row>
    <row r="2" spans="1:21" ht="15.75">
      <c r="K2" s="75"/>
      <c r="L2" s="74"/>
      <c r="M2" s="74"/>
      <c r="N2" s="74"/>
      <c r="O2" s="75"/>
      <c r="P2" s="571" t="s">
        <v>87</v>
      </c>
      <c r="Q2" s="571"/>
      <c r="R2" s="571"/>
      <c r="S2" s="571"/>
      <c r="T2" s="571"/>
      <c r="U2" s="571"/>
    </row>
    <row r="3" spans="1:21" ht="15.75">
      <c r="K3" s="75"/>
      <c r="L3" s="74"/>
      <c r="M3" s="74"/>
      <c r="N3" s="74"/>
      <c r="O3" s="75"/>
      <c r="P3" s="571" t="s">
        <v>42</v>
      </c>
      <c r="Q3" s="571"/>
      <c r="R3" s="571"/>
      <c r="S3" s="571"/>
      <c r="T3" s="571"/>
      <c r="U3" s="571"/>
    </row>
    <row r="4" spans="1:21" ht="31.5" customHeight="1">
      <c r="K4" s="75"/>
      <c r="L4" s="74"/>
      <c r="M4" s="74"/>
      <c r="N4" s="74"/>
      <c r="O4" s="75"/>
      <c r="P4" s="576" t="s">
        <v>222</v>
      </c>
      <c r="Q4" s="576"/>
      <c r="R4" s="576"/>
      <c r="S4" s="576"/>
      <c r="T4" s="390"/>
      <c r="U4" s="390"/>
    </row>
    <row r="5" spans="1:21">
      <c r="K5" s="75"/>
      <c r="L5" s="74"/>
      <c r="M5" s="74"/>
      <c r="N5" s="74"/>
      <c r="O5" s="75"/>
      <c r="P5" s="593" t="s">
        <v>223</v>
      </c>
      <c r="Q5" s="593"/>
      <c r="R5" s="593"/>
      <c r="S5" s="593"/>
      <c r="T5" s="38"/>
      <c r="U5" s="38"/>
    </row>
    <row r="6" spans="1:21" ht="15.75">
      <c r="K6" s="75"/>
      <c r="L6" s="74"/>
      <c r="M6" s="74"/>
      <c r="N6" s="74"/>
      <c r="O6" s="75"/>
      <c r="P6" s="571" t="s">
        <v>269</v>
      </c>
      <c r="Q6" s="571"/>
      <c r="R6" s="571"/>
      <c r="S6" s="571"/>
      <c r="T6" s="571"/>
      <c r="U6" s="571"/>
    </row>
    <row r="7" spans="1:21" ht="3" customHeight="1">
      <c r="K7" s="75"/>
      <c r="L7" s="74"/>
      <c r="M7" s="74"/>
      <c r="N7" s="74"/>
      <c r="O7" s="75"/>
      <c r="P7" s="74"/>
      <c r="Q7" s="74"/>
      <c r="R7" s="74"/>
      <c r="S7" s="74"/>
      <c r="T7" s="74"/>
      <c r="U7" s="74"/>
    </row>
    <row r="8" spans="1:21" ht="57.75" customHeight="1">
      <c r="B8" s="572" t="s">
        <v>264</v>
      </c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72"/>
      <c r="S8" s="76"/>
      <c r="T8" s="74"/>
      <c r="U8" s="74"/>
    </row>
    <row r="9" spans="1:21" ht="17.25" customHeight="1" thickBot="1">
      <c r="A9" s="57"/>
      <c r="B9" s="77"/>
      <c r="C9" s="78" t="s">
        <v>114</v>
      </c>
      <c r="D9" s="79"/>
      <c r="E9" s="79"/>
      <c r="F9" s="79"/>
      <c r="G9" s="79"/>
      <c r="H9" s="79"/>
      <c r="I9" s="79"/>
      <c r="J9" s="79"/>
      <c r="K9" s="81"/>
      <c r="L9" s="80"/>
      <c r="M9" s="81"/>
      <c r="N9" s="81"/>
      <c r="O9" s="81"/>
      <c r="P9" s="82"/>
      <c r="Q9" s="82"/>
      <c r="R9" s="82" t="s">
        <v>0</v>
      </c>
      <c r="S9" s="82"/>
      <c r="T9" s="74"/>
      <c r="U9" s="74"/>
    </row>
    <row r="10" spans="1:21" ht="18" customHeight="1" thickBot="1">
      <c r="A10" s="60"/>
      <c r="B10" s="573" t="s">
        <v>43</v>
      </c>
      <c r="C10" s="574"/>
      <c r="D10" s="574"/>
      <c r="E10" s="574"/>
      <c r="F10" s="574"/>
      <c r="G10" s="574"/>
      <c r="H10" s="574"/>
      <c r="I10" s="574"/>
      <c r="J10" s="575"/>
      <c r="K10" s="204" t="s">
        <v>191</v>
      </c>
      <c r="L10" s="84" t="s">
        <v>115</v>
      </c>
      <c r="M10" s="84" t="s">
        <v>88</v>
      </c>
      <c r="N10" s="85" t="s">
        <v>89</v>
      </c>
      <c r="O10" s="86" t="s">
        <v>192</v>
      </c>
      <c r="P10" s="87" t="s">
        <v>172</v>
      </c>
      <c r="Q10" s="88" t="s">
        <v>173</v>
      </c>
      <c r="R10" s="89" t="s">
        <v>212</v>
      </c>
      <c r="S10" s="77" t="s">
        <v>114</v>
      </c>
      <c r="T10" s="74"/>
      <c r="U10" s="74"/>
    </row>
    <row r="11" spans="1:21" ht="54.75" customHeight="1">
      <c r="A11" s="239"/>
      <c r="B11" s="97"/>
      <c r="C11" s="107"/>
      <c r="D11" s="106"/>
      <c r="E11" s="584" t="s">
        <v>151</v>
      </c>
      <c r="F11" s="584"/>
      <c r="G11" s="584"/>
      <c r="H11" s="584"/>
      <c r="I11" s="584"/>
      <c r="J11" s="585"/>
      <c r="K11" s="112">
        <v>5500000000</v>
      </c>
      <c r="L11" s="99">
        <v>102</v>
      </c>
      <c r="M11" s="111">
        <v>0</v>
      </c>
      <c r="N11" s="111">
        <v>0</v>
      </c>
      <c r="O11" s="327">
        <v>0</v>
      </c>
      <c r="P11" s="114">
        <f>P12+P44+P50+P55+P71+P76</f>
        <v>6277106.0700000003</v>
      </c>
      <c r="Q11" s="114">
        <f>Q12+Q44+Q50+Q55+Q71+Q76</f>
        <v>4293631</v>
      </c>
      <c r="R11" s="115">
        <f>R12+R44+R50+R55+R71+R76+R93</f>
        <v>4710531</v>
      </c>
      <c r="S11" s="96" t="s">
        <v>114</v>
      </c>
      <c r="T11" s="74"/>
      <c r="U11" s="74"/>
    </row>
    <row r="12" spans="1:21" ht="30.75" customHeight="1">
      <c r="A12" s="239"/>
      <c r="B12" s="97"/>
      <c r="C12" s="107"/>
      <c r="D12" s="106"/>
      <c r="E12" s="109"/>
      <c r="F12" s="108"/>
      <c r="G12" s="108"/>
      <c r="H12" s="108"/>
      <c r="I12" s="108"/>
      <c r="J12" s="362" t="s">
        <v>194</v>
      </c>
      <c r="K12" s="285">
        <v>5510000000</v>
      </c>
      <c r="L12" s="286"/>
      <c r="M12" s="287">
        <v>0</v>
      </c>
      <c r="N12" s="287">
        <v>0</v>
      </c>
      <c r="O12" s="351">
        <v>0</v>
      </c>
      <c r="P12" s="288">
        <f>P13+P21+P36+P40</f>
        <v>2547711.7800000003</v>
      </c>
      <c r="Q12" s="288">
        <f>Q13+Q21+Q36+Q40+Q28</f>
        <v>1790205</v>
      </c>
      <c r="R12" s="289">
        <f>R13+R21+R36+R40+R28</f>
        <v>1828305</v>
      </c>
      <c r="S12" s="96"/>
      <c r="T12" s="74"/>
      <c r="U12" s="74"/>
    </row>
    <row r="13" spans="1:21" ht="16.5" customHeight="1">
      <c r="A13" s="239"/>
      <c r="B13" s="97"/>
      <c r="C13" s="107"/>
      <c r="D13" s="105"/>
      <c r="E13" s="109"/>
      <c r="F13" s="584" t="s">
        <v>94</v>
      </c>
      <c r="G13" s="584"/>
      <c r="H13" s="584"/>
      <c r="I13" s="584"/>
      <c r="J13" s="585"/>
      <c r="K13" s="112">
        <v>5510010010</v>
      </c>
      <c r="L13" s="99">
        <v>102</v>
      </c>
      <c r="M13" s="111">
        <v>0</v>
      </c>
      <c r="N13" s="111">
        <v>0</v>
      </c>
      <c r="O13" s="327">
        <v>0</v>
      </c>
      <c r="P13" s="114">
        <f>P14+P20</f>
        <v>773295.67</v>
      </c>
      <c r="Q13" s="114">
        <f t="shared" ref="P13:R15" si="0">Q14</f>
        <v>667000</v>
      </c>
      <c r="R13" s="115">
        <f t="shared" si="0"/>
        <v>667000</v>
      </c>
      <c r="S13" s="96" t="s">
        <v>114</v>
      </c>
      <c r="T13" s="74"/>
      <c r="U13" s="74"/>
    </row>
    <row r="14" spans="1:21" ht="15.75">
      <c r="A14" s="239"/>
      <c r="B14" s="97"/>
      <c r="C14" s="107"/>
      <c r="D14" s="105"/>
      <c r="E14" s="109"/>
      <c r="F14" s="109"/>
      <c r="G14" s="108"/>
      <c r="H14" s="108"/>
      <c r="I14" s="108"/>
      <c r="J14" s="109" t="s">
        <v>21</v>
      </c>
      <c r="K14" s="112">
        <v>5510010010</v>
      </c>
      <c r="L14" s="99"/>
      <c r="M14" s="111">
        <v>1</v>
      </c>
      <c r="N14" s="111">
        <v>0</v>
      </c>
      <c r="O14" s="327">
        <v>0</v>
      </c>
      <c r="P14" s="114">
        <f t="shared" si="0"/>
        <v>626347.06000000006</v>
      </c>
      <c r="Q14" s="114">
        <f t="shared" si="0"/>
        <v>667000</v>
      </c>
      <c r="R14" s="115">
        <f t="shared" si="0"/>
        <v>667000</v>
      </c>
      <c r="S14" s="96"/>
      <c r="T14" s="74"/>
      <c r="U14" s="74"/>
    </row>
    <row r="15" spans="1:21" ht="32.25" customHeight="1">
      <c r="A15" s="239"/>
      <c r="B15" s="97"/>
      <c r="C15" s="107"/>
      <c r="D15" s="105"/>
      <c r="E15" s="109"/>
      <c r="F15" s="109"/>
      <c r="G15" s="108"/>
      <c r="H15" s="108"/>
      <c r="I15" s="108"/>
      <c r="J15" s="109" t="s">
        <v>93</v>
      </c>
      <c r="K15" s="112">
        <v>5510010010</v>
      </c>
      <c r="L15" s="99"/>
      <c r="M15" s="111">
        <v>1</v>
      </c>
      <c r="N15" s="111">
        <v>2</v>
      </c>
      <c r="O15" s="327">
        <v>0</v>
      </c>
      <c r="P15" s="114">
        <f t="shared" si="0"/>
        <v>626347.06000000006</v>
      </c>
      <c r="Q15" s="114">
        <f t="shared" si="0"/>
        <v>667000</v>
      </c>
      <c r="R15" s="115">
        <f t="shared" si="0"/>
        <v>667000</v>
      </c>
      <c r="S15" s="96"/>
      <c r="T15" s="74"/>
      <c r="U15" s="74"/>
    </row>
    <row r="16" spans="1:21" ht="24" customHeight="1">
      <c r="A16" s="239"/>
      <c r="B16" s="97"/>
      <c r="C16" s="107"/>
      <c r="D16" s="105"/>
      <c r="E16" s="108"/>
      <c r="F16" s="109"/>
      <c r="G16" s="584" t="s">
        <v>95</v>
      </c>
      <c r="H16" s="584"/>
      <c r="I16" s="584"/>
      <c r="J16" s="585"/>
      <c r="K16" s="112">
        <v>5510010010</v>
      </c>
      <c r="L16" s="99">
        <v>102</v>
      </c>
      <c r="M16" s="111">
        <v>1</v>
      </c>
      <c r="N16" s="111">
        <v>2</v>
      </c>
      <c r="O16" s="113">
        <v>120</v>
      </c>
      <c r="P16" s="114">
        <f>'Приложение 5'!Q17</f>
        <v>626347.06000000006</v>
      </c>
      <c r="Q16" s="114">
        <v>667000</v>
      </c>
      <c r="R16" s="115">
        <v>667000</v>
      </c>
      <c r="S16" s="96" t="s">
        <v>114</v>
      </c>
      <c r="T16" s="74"/>
      <c r="U16" s="74"/>
    </row>
    <row r="17" spans="1:21" ht="19.5" customHeight="1">
      <c r="A17" s="239"/>
      <c r="B17" s="97"/>
      <c r="C17" s="107"/>
      <c r="D17" s="105"/>
      <c r="E17" s="109"/>
      <c r="F17" s="109"/>
      <c r="G17" s="108"/>
      <c r="H17" s="108"/>
      <c r="I17" s="108"/>
      <c r="J17" s="124" t="s">
        <v>249</v>
      </c>
      <c r="K17" s="112">
        <v>5510097080</v>
      </c>
      <c r="L17" s="99"/>
      <c r="M17" s="111">
        <v>0</v>
      </c>
      <c r="N17" s="111">
        <v>0</v>
      </c>
      <c r="O17" s="327">
        <v>0</v>
      </c>
      <c r="P17" s="114">
        <f>P18</f>
        <v>146948.60999999999</v>
      </c>
      <c r="Q17" s="114">
        <v>0</v>
      </c>
      <c r="R17" s="115">
        <v>0</v>
      </c>
      <c r="S17" s="96"/>
      <c r="T17" s="74"/>
      <c r="U17" s="74"/>
    </row>
    <row r="18" spans="1:21" ht="18" customHeight="1">
      <c r="A18" s="239"/>
      <c r="B18" s="97"/>
      <c r="C18" s="107"/>
      <c r="D18" s="105"/>
      <c r="E18" s="109"/>
      <c r="F18" s="109"/>
      <c r="G18" s="108"/>
      <c r="H18" s="108"/>
      <c r="I18" s="108"/>
      <c r="J18" s="124" t="s">
        <v>21</v>
      </c>
      <c r="K18" s="112">
        <v>5510097080</v>
      </c>
      <c r="L18" s="99"/>
      <c r="M18" s="111">
        <v>1</v>
      </c>
      <c r="N18" s="111">
        <v>0</v>
      </c>
      <c r="O18" s="327">
        <v>0</v>
      </c>
      <c r="P18" s="114">
        <f>P19</f>
        <v>146948.60999999999</v>
      </c>
      <c r="Q18" s="114">
        <v>0</v>
      </c>
      <c r="R18" s="115">
        <v>0</v>
      </c>
      <c r="S18" s="96"/>
      <c r="T18" s="74"/>
      <c r="U18" s="74"/>
    </row>
    <row r="19" spans="1:21" ht="33" customHeight="1">
      <c r="A19" s="239"/>
      <c r="B19" s="97"/>
      <c r="C19" s="107"/>
      <c r="D19" s="105"/>
      <c r="E19" s="109"/>
      <c r="F19" s="109"/>
      <c r="G19" s="108"/>
      <c r="H19" s="108"/>
      <c r="I19" s="108"/>
      <c r="J19" s="124" t="s">
        <v>263</v>
      </c>
      <c r="K19" s="112">
        <v>5510097080</v>
      </c>
      <c r="L19" s="99"/>
      <c r="M19" s="111">
        <v>1</v>
      </c>
      <c r="N19" s="111">
        <v>2</v>
      </c>
      <c r="O19" s="327">
        <v>0</v>
      </c>
      <c r="P19" s="114">
        <f>P20</f>
        <v>146948.60999999999</v>
      </c>
      <c r="Q19" s="114">
        <v>0</v>
      </c>
      <c r="R19" s="115">
        <v>0</v>
      </c>
      <c r="S19" s="96"/>
      <c r="T19" s="74"/>
      <c r="U19" s="74"/>
    </row>
    <row r="20" spans="1:21" ht="16.5" customHeight="1">
      <c r="A20" s="239"/>
      <c r="B20" s="97"/>
      <c r="C20" s="107"/>
      <c r="D20" s="105"/>
      <c r="E20" s="109"/>
      <c r="F20" s="109"/>
      <c r="G20" s="108"/>
      <c r="H20" s="108"/>
      <c r="I20" s="108"/>
      <c r="J20" s="124" t="s">
        <v>95</v>
      </c>
      <c r="K20" s="112">
        <v>5510097080</v>
      </c>
      <c r="L20" s="99"/>
      <c r="M20" s="111">
        <v>1</v>
      </c>
      <c r="N20" s="111">
        <v>2</v>
      </c>
      <c r="O20" s="113">
        <v>120</v>
      </c>
      <c r="P20" s="114">
        <f>'Приложение 5'!Q21</f>
        <v>146948.60999999999</v>
      </c>
      <c r="Q20" s="114">
        <v>0</v>
      </c>
      <c r="R20" s="115">
        <v>0</v>
      </c>
      <c r="S20" s="96"/>
      <c r="T20" s="74"/>
      <c r="U20" s="74"/>
    </row>
    <row r="21" spans="1:21" ht="17.25" customHeight="1">
      <c r="A21" s="239"/>
      <c r="B21" s="97"/>
      <c r="C21" s="107"/>
      <c r="D21" s="105"/>
      <c r="E21" s="109"/>
      <c r="F21" s="582" t="s">
        <v>97</v>
      </c>
      <c r="G21" s="582"/>
      <c r="H21" s="582"/>
      <c r="I21" s="582"/>
      <c r="J21" s="583"/>
      <c r="K21" s="101">
        <v>5510010020</v>
      </c>
      <c r="L21" s="116">
        <v>104</v>
      </c>
      <c r="M21" s="100">
        <v>0</v>
      </c>
      <c r="N21" s="100">
        <v>0</v>
      </c>
      <c r="O21" s="326">
        <v>0</v>
      </c>
      <c r="P21" s="102">
        <f>P22+P28+P32</f>
        <v>1757116.1100000003</v>
      </c>
      <c r="Q21" s="102">
        <f t="shared" ref="P21:R22" si="1">Q22</f>
        <v>834325</v>
      </c>
      <c r="R21" s="103">
        <f t="shared" si="1"/>
        <v>871335</v>
      </c>
      <c r="S21" s="96" t="s">
        <v>114</v>
      </c>
      <c r="T21" s="74"/>
      <c r="U21" s="74"/>
    </row>
    <row r="22" spans="1:21" ht="26.25" customHeight="1">
      <c r="A22" s="239"/>
      <c r="B22" s="97"/>
      <c r="C22" s="107"/>
      <c r="D22" s="105"/>
      <c r="E22" s="108"/>
      <c r="F22" s="109"/>
      <c r="G22" s="584" t="s">
        <v>21</v>
      </c>
      <c r="H22" s="584"/>
      <c r="I22" s="584"/>
      <c r="J22" s="585"/>
      <c r="K22" s="112">
        <v>5510010020</v>
      </c>
      <c r="L22" s="99">
        <v>104</v>
      </c>
      <c r="M22" s="111">
        <v>1</v>
      </c>
      <c r="N22" s="111">
        <v>0</v>
      </c>
      <c r="O22" s="327">
        <v>0</v>
      </c>
      <c r="P22" s="114">
        <f t="shared" si="1"/>
        <v>1127944.7200000002</v>
      </c>
      <c r="Q22" s="114">
        <f t="shared" si="1"/>
        <v>834325</v>
      </c>
      <c r="R22" s="115">
        <f t="shared" si="1"/>
        <v>871335</v>
      </c>
      <c r="S22" s="96" t="s">
        <v>114</v>
      </c>
      <c r="T22" s="74"/>
      <c r="U22" s="74"/>
    </row>
    <row r="23" spans="1:21" ht="46.5" customHeight="1">
      <c r="A23" s="239"/>
      <c r="B23" s="97"/>
      <c r="C23" s="107"/>
      <c r="D23" s="105"/>
      <c r="E23" s="108"/>
      <c r="F23" s="109"/>
      <c r="G23" s="108"/>
      <c r="H23" s="108"/>
      <c r="I23" s="108"/>
      <c r="J23" s="109" t="s">
        <v>263</v>
      </c>
      <c r="K23" s="112">
        <v>5510010020</v>
      </c>
      <c r="L23" s="99"/>
      <c r="M23" s="111">
        <v>1</v>
      </c>
      <c r="N23" s="111">
        <v>4</v>
      </c>
      <c r="O23" s="327">
        <v>0</v>
      </c>
      <c r="P23" s="114">
        <f>P24+P25+P26+P27</f>
        <v>1127944.7200000002</v>
      </c>
      <c r="Q23" s="114">
        <f>Q24+Q25+Q26</f>
        <v>834325</v>
      </c>
      <c r="R23" s="115">
        <f>R24+R25+R26</f>
        <v>871335</v>
      </c>
      <c r="S23" s="96"/>
      <c r="T23" s="74"/>
      <c r="U23" s="74"/>
    </row>
    <row r="24" spans="1:21" ht="24.75" customHeight="1">
      <c r="A24" s="239"/>
      <c r="B24" s="97"/>
      <c r="C24" s="107"/>
      <c r="D24" s="105"/>
      <c r="E24" s="108"/>
      <c r="F24" s="109"/>
      <c r="G24" s="108"/>
      <c r="H24" s="108"/>
      <c r="I24" s="108"/>
      <c r="J24" s="109" t="s">
        <v>95</v>
      </c>
      <c r="K24" s="112">
        <v>5510010020</v>
      </c>
      <c r="L24" s="99"/>
      <c r="M24" s="111">
        <v>1</v>
      </c>
      <c r="N24" s="111">
        <v>4</v>
      </c>
      <c r="O24" s="113">
        <v>120</v>
      </c>
      <c r="P24" s="114">
        <f>'Приложение 5'!Q28</f>
        <v>482529.34</v>
      </c>
      <c r="Q24" s="114">
        <v>560000</v>
      </c>
      <c r="R24" s="115">
        <v>560000</v>
      </c>
      <c r="S24" s="96"/>
      <c r="T24" s="74"/>
      <c r="U24" s="74"/>
    </row>
    <row r="25" spans="1:21" ht="34.5" customHeight="1">
      <c r="A25" s="239"/>
      <c r="B25" s="97"/>
      <c r="C25" s="107"/>
      <c r="D25" s="105"/>
      <c r="E25" s="108"/>
      <c r="F25" s="109"/>
      <c r="G25" s="584" t="s">
        <v>104</v>
      </c>
      <c r="H25" s="584"/>
      <c r="I25" s="584"/>
      <c r="J25" s="585"/>
      <c r="K25" s="112">
        <v>5510010020</v>
      </c>
      <c r="L25" s="99">
        <v>104</v>
      </c>
      <c r="M25" s="111">
        <v>1</v>
      </c>
      <c r="N25" s="111">
        <v>4</v>
      </c>
      <c r="O25" s="113" t="s">
        <v>119</v>
      </c>
      <c r="P25" s="114">
        <f>'Приложение 5'!Q31</f>
        <v>610479.53</v>
      </c>
      <c r="Q25" s="114">
        <f>'Приложение 5'!R31</f>
        <v>259325</v>
      </c>
      <c r="R25" s="115">
        <f>'Приложение 5'!S31</f>
        <v>296335</v>
      </c>
      <c r="S25" s="96" t="s">
        <v>114</v>
      </c>
      <c r="T25" s="74"/>
      <c r="U25" s="74"/>
    </row>
    <row r="26" spans="1:21" ht="17.25" customHeight="1">
      <c r="A26" s="239"/>
      <c r="B26" s="97"/>
      <c r="C26" s="121"/>
      <c r="D26" s="122"/>
      <c r="E26" s="123"/>
      <c r="F26" s="124"/>
      <c r="G26" s="123"/>
      <c r="H26" s="123"/>
      <c r="I26" s="123"/>
      <c r="J26" s="124" t="s">
        <v>84</v>
      </c>
      <c r="K26" s="112">
        <v>5510010020</v>
      </c>
      <c r="L26" s="99"/>
      <c r="M26" s="111">
        <v>1</v>
      </c>
      <c r="N26" s="111">
        <v>4</v>
      </c>
      <c r="O26" s="113">
        <v>540</v>
      </c>
      <c r="P26" s="114">
        <v>34476</v>
      </c>
      <c r="Q26" s="114">
        <v>15000</v>
      </c>
      <c r="R26" s="115">
        <v>15000</v>
      </c>
      <c r="S26" s="96"/>
      <c r="T26" s="74"/>
      <c r="U26" s="74"/>
    </row>
    <row r="27" spans="1:21" ht="17.25" customHeight="1">
      <c r="A27" s="239"/>
      <c r="B27" s="97"/>
      <c r="C27" s="121"/>
      <c r="D27" s="122"/>
      <c r="E27" s="123"/>
      <c r="F27" s="124"/>
      <c r="G27" s="123"/>
      <c r="H27" s="123"/>
      <c r="I27" s="123"/>
      <c r="J27" s="124" t="s">
        <v>121</v>
      </c>
      <c r="K27" s="112">
        <v>5510010020</v>
      </c>
      <c r="L27" s="99"/>
      <c r="M27" s="111">
        <v>1</v>
      </c>
      <c r="N27" s="111">
        <v>4</v>
      </c>
      <c r="O27" s="113">
        <v>850</v>
      </c>
      <c r="P27" s="114">
        <f>'Приложение 5'!Q36</f>
        <v>459.85</v>
      </c>
      <c r="Q27" s="114">
        <v>0</v>
      </c>
      <c r="R27" s="115">
        <v>0</v>
      </c>
      <c r="S27" s="96"/>
      <c r="T27" s="74"/>
      <c r="U27" s="74"/>
    </row>
    <row r="28" spans="1:21" ht="65.25" customHeight="1">
      <c r="A28" s="239"/>
      <c r="B28" s="97"/>
      <c r="C28" s="121"/>
      <c r="D28" s="122"/>
      <c r="E28" s="123"/>
      <c r="F28" s="124"/>
      <c r="G28" s="123"/>
      <c r="H28" s="123"/>
      <c r="I28" s="123"/>
      <c r="J28" s="124" t="s">
        <v>98</v>
      </c>
      <c r="K28" s="112">
        <v>5510015010</v>
      </c>
      <c r="L28" s="99"/>
      <c r="M28" s="111">
        <v>0</v>
      </c>
      <c r="N28" s="111">
        <v>0</v>
      </c>
      <c r="O28" s="327">
        <v>0</v>
      </c>
      <c r="P28" s="114">
        <f>P31</f>
        <v>269120</v>
      </c>
      <c r="Q28" s="114">
        <f>Q31</f>
        <v>271580</v>
      </c>
      <c r="R28" s="115">
        <f>R31</f>
        <v>272670</v>
      </c>
      <c r="S28" s="96"/>
      <c r="T28" s="74"/>
      <c r="U28" s="74"/>
    </row>
    <row r="29" spans="1:21" ht="17.25" customHeight="1">
      <c r="A29" s="239"/>
      <c r="B29" s="97"/>
      <c r="C29" s="121"/>
      <c r="D29" s="122"/>
      <c r="E29" s="123"/>
      <c r="F29" s="124"/>
      <c r="G29" s="123"/>
      <c r="H29" s="123"/>
      <c r="I29" s="123"/>
      <c r="J29" s="124" t="s">
        <v>21</v>
      </c>
      <c r="K29" s="112">
        <v>5510015010</v>
      </c>
      <c r="L29" s="99"/>
      <c r="M29" s="111">
        <v>1</v>
      </c>
      <c r="N29" s="111">
        <v>0</v>
      </c>
      <c r="O29" s="327">
        <v>0</v>
      </c>
      <c r="P29" s="114">
        <f t="shared" ref="P29:R30" si="2">P30</f>
        <v>269120</v>
      </c>
      <c r="Q29" s="114">
        <f t="shared" si="2"/>
        <v>271580</v>
      </c>
      <c r="R29" s="115">
        <f t="shared" si="2"/>
        <v>272670</v>
      </c>
      <c r="S29" s="96"/>
      <c r="T29" s="74"/>
      <c r="U29" s="74"/>
    </row>
    <row r="30" spans="1:21" ht="50.25" customHeight="1">
      <c r="A30" s="239"/>
      <c r="B30" s="97"/>
      <c r="C30" s="121"/>
      <c r="D30" s="122"/>
      <c r="E30" s="123"/>
      <c r="F30" s="124"/>
      <c r="G30" s="123"/>
      <c r="H30" s="123"/>
      <c r="I30" s="123"/>
      <c r="J30" s="124" t="s">
        <v>263</v>
      </c>
      <c r="K30" s="112">
        <v>5510015010</v>
      </c>
      <c r="L30" s="99"/>
      <c r="M30" s="111">
        <v>1</v>
      </c>
      <c r="N30" s="111">
        <v>4</v>
      </c>
      <c r="O30" s="327">
        <v>0</v>
      </c>
      <c r="P30" s="114">
        <f t="shared" si="2"/>
        <v>269120</v>
      </c>
      <c r="Q30" s="114">
        <f t="shared" si="2"/>
        <v>271580</v>
      </c>
      <c r="R30" s="115">
        <f t="shared" si="2"/>
        <v>272670</v>
      </c>
      <c r="S30" s="96"/>
      <c r="T30" s="74"/>
      <c r="U30" s="74"/>
    </row>
    <row r="31" spans="1:21" ht="17.25" customHeight="1">
      <c r="A31" s="239"/>
      <c r="B31" s="97"/>
      <c r="C31" s="121"/>
      <c r="D31" s="122"/>
      <c r="E31" s="123"/>
      <c r="F31" s="124"/>
      <c r="G31" s="123"/>
      <c r="H31" s="123"/>
      <c r="I31" s="123"/>
      <c r="J31" s="124" t="s">
        <v>84</v>
      </c>
      <c r="K31" s="112">
        <v>5510015010</v>
      </c>
      <c r="L31" s="99"/>
      <c r="M31" s="111">
        <v>1</v>
      </c>
      <c r="N31" s="111">
        <v>4</v>
      </c>
      <c r="O31" s="113">
        <v>540</v>
      </c>
      <c r="P31" s="114">
        <v>269120</v>
      </c>
      <c r="Q31" s="114">
        <v>271580</v>
      </c>
      <c r="R31" s="115">
        <v>272670</v>
      </c>
      <c r="S31" s="96"/>
      <c r="T31" s="74"/>
      <c r="U31" s="74"/>
    </row>
    <row r="32" spans="1:21" ht="17.25" customHeight="1">
      <c r="A32" s="239"/>
      <c r="B32" s="97"/>
      <c r="C32" s="121"/>
      <c r="D32" s="122"/>
      <c r="E32" s="123"/>
      <c r="F32" s="124"/>
      <c r="G32" s="123"/>
      <c r="H32" s="123"/>
      <c r="I32" s="123"/>
      <c r="J32" s="238" t="s">
        <v>249</v>
      </c>
      <c r="K32" s="101">
        <v>5510097080</v>
      </c>
      <c r="L32" s="116"/>
      <c r="M32" s="100">
        <v>0</v>
      </c>
      <c r="N32" s="100">
        <v>0</v>
      </c>
      <c r="O32" s="326">
        <v>0</v>
      </c>
      <c r="P32" s="102">
        <f>P35</f>
        <v>360051.39</v>
      </c>
      <c r="Q32" s="102">
        <v>0</v>
      </c>
      <c r="R32" s="103">
        <v>0</v>
      </c>
      <c r="S32" s="96"/>
      <c r="T32" s="74"/>
      <c r="U32" s="74"/>
    </row>
    <row r="33" spans="1:21" ht="17.25" customHeight="1">
      <c r="A33" s="239"/>
      <c r="B33" s="97"/>
      <c r="C33" s="121"/>
      <c r="D33" s="122"/>
      <c r="E33" s="123"/>
      <c r="F33" s="124"/>
      <c r="G33" s="123"/>
      <c r="H33" s="123"/>
      <c r="I33" s="123"/>
      <c r="J33" s="124" t="s">
        <v>21</v>
      </c>
      <c r="K33" s="112">
        <v>5510097080</v>
      </c>
      <c r="L33" s="99"/>
      <c r="M33" s="111">
        <v>1</v>
      </c>
      <c r="N33" s="111">
        <v>0</v>
      </c>
      <c r="O33" s="327">
        <v>0</v>
      </c>
      <c r="P33" s="114">
        <f>P34</f>
        <v>360051.39</v>
      </c>
      <c r="Q33" s="114">
        <v>0</v>
      </c>
      <c r="R33" s="115">
        <v>0</v>
      </c>
      <c r="S33" s="96"/>
      <c r="T33" s="74"/>
      <c r="U33" s="74"/>
    </row>
    <row r="34" spans="1:21" ht="48" customHeight="1">
      <c r="A34" s="239"/>
      <c r="B34" s="97"/>
      <c r="C34" s="121"/>
      <c r="D34" s="122"/>
      <c r="E34" s="123"/>
      <c r="F34" s="124"/>
      <c r="G34" s="123"/>
      <c r="H34" s="123"/>
      <c r="I34" s="123"/>
      <c r="J34" s="124" t="s">
        <v>263</v>
      </c>
      <c r="K34" s="112">
        <v>5510097080</v>
      </c>
      <c r="L34" s="99"/>
      <c r="M34" s="111">
        <v>1</v>
      </c>
      <c r="N34" s="111">
        <v>4</v>
      </c>
      <c r="O34" s="327">
        <v>0</v>
      </c>
      <c r="P34" s="114">
        <f>P35</f>
        <v>360051.39</v>
      </c>
      <c r="Q34" s="114">
        <v>0</v>
      </c>
      <c r="R34" s="115">
        <v>0</v>
      </c>
      <c r="S34" s="96"/>
      <c r="T34" s="74"/>
      <c r="U34" s="74"/>
    </row>
    <row r="35" spans="1:21" ht="17.25" customHeight="1">
      <c r="A35" s="239"/>
      <c r="B35" s="97"/>
      <c r="C35" s="121"/>
      <c r="D35" s="122"/>
      <c r="E35" s="123"/>
      <c r="F35" s="124"/>
      <c r="G35" s="123"/>
      <c r="H35" s="123"/>
      <c r="I35" s="123"/>
      <c r="J35" s="124" t="s">
        <v>95</v>
      </c>
      <c r="K35" s="112">
        <v>5510097080</v>
      </c>
      <c r="L35" s="99"/>
      <c r="M35" s="111">
        <v>1</v>
      </c>
      <c r="N35" s="111">
        <v>4</v>
      </c>
      <c r="O35" s="113">
        <v>120</v>
      </c>
      <c r="P35" s="114">
        <f>'Приложение 5'!Q41</f>
        <v>360051.39</v>
      </c>
      <c r="Q35" s="114">
        <v>0</v>
      </c>
      <c r="R35" s="115">
        <v>0</v>
      </c>
      <c r="S35" s="96"/>
      <c r="T35" s="74"/>
      <c r="U35" s="74"/>
    </row>
    <row r="36" spans="1:21" ht="32.25" customHeight="1">
      <c r="A36" s="239"/>
      <c r="B36" s="97"/>
      <c r="C36" s="121"/>
      <c r="D36" s="122"/>
      <c r="E36" s="123"/>
      <c r="F36" s="124"/>
      <c r="G36" s="123"/>
      <c r="H36" s="123"/>
      <c r="I36" s="123"/>
      <c r="J36" s="125" t="s">
        <v>99</v>
      </c>
      <c r="K36" s="112">
        <v>5510010080</v>
      </c>
      <c r="L36" s="99"/>
      <c r="M36" s="111">
        <v>0</v>
      </c>
      <c r="N36" s="111">
        <v>0</v>
      </c>
      <c r="O36" s="327">
        <v>0</v>
      </c>
      <c r="P36" s="114">
        <f>P38</f>
        <v>17300</v>
      </c>
      <c r="Q36" s="114">
        <f>Q38</f>
        <v>17300</v>
      </c>
      <c r="R36" s="115">
        <f>R38</f>
        <v>17300</v>
      </c>
      <c r="S36" s="96"/>
      <c r="T36" s="74"/>
      <c r="U36" s="74"/>
    </row>
    <row r="37" spans="1:21" ht="33" customHeight="1">
      <c r="A37" s="239"/>
      <c r="B37" s="97"/>
      <c r="C37" s="121"/>
      <c r="D37" s="122"/>
      <c r="E37" s="123"/>
      <c r="F37" s="124"/>
      <c r="G37" s="123"/>
      <c r="H37" s="123"/>
      <c r="I37" s="123"/>
      <c r="J37" s="125" t="s">
        <v>21</v>
      </c>
      <c r="K37" s="112">
        <v>5510010080</v>
      </c>
      <c r="L37" s="99"/>
      <c r="M37" s="111">
        <v>1</v>
      </c>
      <c r="N37" s="111">
        <v>0</v>
      </c>
      <c r="O37" s="327">
        <v>0</v>
      </c>
      <c r="P37" s="114">
        <f>P38</f>
        <v>17300</v>
      </c>
      <c r="Q37" s="114">
        <f>Q38</f>
        <v>17300</v>
      </c>
      <c r="R37" s="115">
        <f>R38</f>
        <v>17300</v>
      </c>
      <c r="S37" s="96"/>
      <c r="T37" s="74"/>
      <c r="U37" s="74"/>
    </row>
    <row r="38" spans="1:21" ht="49.5" customHeight="1">
      <c r="A38" s="239"/>
      <c r="B38" s="97"/>
      <c r="C38" s="121"/>
      <c r="D38" s="122"/>
      <c r="E38" s="123"/>
      <c r="F38" s="124"/>
      <c r="G38" s="123"/>
      <c r="H38" s="123"/>
      <c r="I38" s="123"/>
      <c r="J38" s="125" t="s">
        <v>158</v>
      </c>
      <c r="K38" s="112">
        <v>5510010080</v>
      </c>
      <c r="L38" s="99"/>
      <c r="M38" s="111">
        <v>1</v>
      </c>
      <c r="N38" s="111">
        <v>6</v>
      </c>
      <c r="O38" s="327">
        <v>0</v>
      </c>
      <c r="P38" s="114">
        <v>17300</v>
      </c>
      <c r="Q38" s="114">
        <v>17300</v>
      </c>
      <c r="R38" s="115">
        <v>17300</v>
      </c>
      <c r="S38" s="96"/>
      <c r="T38" s="74"/>
      <c r="U38" s="74"/>
    </row>
    <row r="39" spans="1:21" ht="18" customHeight="1">
      <c r="A39" s="239"/>
      <c r="B39" s="97"/>
      <c r="C39" s="121"/>
      <c r="D39" s="122"/>
      <c r="E39" s="123"/>
      <c r="F39" s="124"/>
      <c r="G39" s="123"/>
      <c r="H39" s="123"/>
      <c r="I39" s="123"/>
      <c r="J39" s="125" t="s">
        <v>84</v>
      </c>
      <c r="K39" s="112">
        <v>5510010080</v>
      </c>
      <c r="L39" s="99"/>
      <c r="M39" s="111">
        <v>1</v>
      </c>
      <c r="N39" s="111">
        <v>6</v>
      </c>
      <c r="O39" s="113">
        <v>540</v>
      </c>
      <c r="P39" s="114">
        <v>17300</v>
      </c>
      <c r="Q39" s="114">
        <v>17300</v>
      </c>
      <c r="R39" s="115">
        <v>17300</v>
      </c>
      <c r="S39" s="96"/>
      <c r="T39" s="74"/>
      <c r="U39" s="74"/>
    </row>
    <row r="40" spans="1:21" ht="61.5" hidden="1" customHeight="1">
      <c r="A40" s="239"/>
      <c r="B40" s="97"/>
      <c r="C40" s="121"/>
      <c r="D40" s="122"/>
      <c r="E40" s="123"/>
      <c r="F40" s="124"/>
      <c r="G40" s="123"/>
      <c r="H40" s="123"/>
      <c r="I40" s="123"/>
      <c r="J40" s="124" t="s">
        <v>98</v>
      </c>
      <c r="K40" s="112">
        <v>5510015010</v>
      </c>
      <c r="L40" s="99"/>
      <c r="M40" s="111">
        <v>0</v>
      </c>
      <c r="N40" s="111">
        <v>0</v>
      </c>
      <c r="O40" s="327">
        <v>0</v>
      </c>
      <c r="P40" s="114">
        <f>P43</f>
        <v>0</v>
      </c>
      <c r="Q40" s="114">
        <f>Q43</f>
        <v>0</v>
      </c>
      <c r="R40" s="115">
        <f>R43</f>
        <v>0</v>
      </c>
      <c r="S40" s="96"/>
      <c r="T40" s="74"/>
      <c r="U40" s="74"/>
    </row>
    <row r="41" spans="1:21" ht="16.5" hidden="1" customHeight="1">
      <c r="A41" s="239"/>
      <c r="B41" s="97"/>
      <c r="C41" s="121"/>
      <c r="D41" s="122"/>
      <c r="E41" s="123"/>
      <c r="F41" s="124"/>
      <c r="G41" s="123"/>
      <c r="H41" s="123"/>
      <c r="I41" s="123"/>
      <c r="J41" s="124" t="s">
        <v>21</v>
      </c>
      <c r="K41" s="112">
        <v>5510015010</v>
      </c>
      <c r="L41" s="99"/>
      <c r="M41" s="111">
        <v>1</v>
      </c>
      <c r="N41" s="111">
        <v>0</v>
      </c>
      <c r="O41" s="327">
        <v>0</v>
      </c>
      <c r="P41" s="114">
        <f t="shared" ref="P41:R42" si="3">P42</f>
        <v>0</v>
      </c>
      <c r="Q41" s="114">
        <f t="shared" si="3"/>
        <v>0</v>
      </c>
      <c r="R41" s="115">
        <f t="shared" si="3"/>
        <v>0</v>
      </c>
      <c r="S41" s="96"/>
      <c r="T41" s="74"/>
      <c r="U41" s="74"/>
    </row>
    <row r="42" spans="1:21" ht="46.5" hidden="1" customHeight="1">
      <c r="A42" s="239"/>
      <c r="B42" s="97"/>
      <c r="C42" s="121"/>
      <c r="D42" s="122"/>
      <c r="E42" s="123"/>
      <c r="F42" s="124"/>
      <c r="G42" s="123"/>
      <c r="H42" s="123"/>
      <c r="I42" s="123"/>
      <c r="J42" s="124" t="s">
        <v>197</v>
      </c>
      <c r="K42" s="112">
        <v>5510015010</v>
      </c>
      <c r="L42" s="99"/>
      <c r="M42" s="111">
        <v>1</v>
      </c>
      <c r="N42" s="111">
        <v>4</v>
      </c>
      <c r="O42" s="327">
        <v>0</v>
      </c>
      <c r="P42" s="114">
        <f t="shared" si="3"/>
        <v>0</v>
      </c>
      <c r="Q42" s="114">
        <f t="shared" si="3"/>
        <v>0</v>
      </c>
      <c r="R42" s="115">
        <f t="shared" si="3"/>
        <v>0</v>
      </c>
      <c r="S42" s="96"/>
      <c r="T42" s="74"/>
      <c r="U42" s="74"/>
    </row>
    <row r="43" spans="1:21" ht="30" hidden="1" customHeight="1">
      <c r="A43" s="239"/>
      <c r="B43" s="97"/>
      <c r="C43" s="121"/>
      <c r="D43" s="122"/>
      <c r="E43" s="123"/>
      <c r="F43" s="124"/>
      <c r="G43" s="123"/>
      <c r="H43" s="123"/>
      <c r="I43" s="123"/>
      <c r="J43" s="124" t="s">
        <v>84</v>
      </c>
      <c r="K43" s="112">
        <v>5510015010</v>
      </c>
      <c r="L43" s="99"/>
      <c r="M43" s="111">
        <v>1</v>
      </c>
      <c r="N43" s="111">
        <v>4</v>
      </c>
      <c r="O43" s="113">
        <v>540</v>
      </c>
      <c r="P43" s="114">
        <v>0</v>
      </c>
      <c r="Q43" s="114">
        <v>0</v>
      </c>
      <c r="R43" s="115">
        <v>0</v>
      </c>
      <c r="S43" s="96"/>
      <c r="T43" s="74"/>
      <c r="U43" s="74"/>
    </row>
    <row r="44" spans="1:21" ht="30.75" customHeight="1">
      <c r="A44" s="239"/>
      <c r="B44" s="97"/>
      <c r="C44" s="107"/>
      <c r="D44" s="105"/>
      <c r="E44" s="109"/>
      <c r="F44" s="588" t="s">
        <v>123</v>
      </c>
      <c r="G44" s="588"/>
      <c r="H44" s="588"/>
      <c r="I44" s="588"/>
      <c r="J44" s="589"/>
      <c r="K44" s="285">
        <v>5520000000</v>
      </c>
      <c r="L44" s="286">
        <v>203</v>
      </c>
      <c r="M44" s="287">
        <v>0</v>
      </c>
      <c r="N44" s="287">
        <v>0</v>
      </c>
      <c r="O44" s="352">
        <v>0</v>
      </c>
      <c r="P44" s="288">
        <f t="shared" ref="P44:R46" si="4">P45</f>
        <v>104800</v>
      </c>
      <c r="Q44" s="288">
        <f t="shared" si="4"/>
        <v>108300</v>
      </c>
      <c r="R44" s="289">
        <f t="shared" si="4"/>
        <v>112100</v>
      </c>
      <c r="S44" s="96" t="s">
        <v>114</v>
      </c>
      <c r="T44" s="74"/>
      <c r="U44" s="74"/>
    </row>
    <row r="45" spans="1:21" ht="30.75" customHeight="1">
      <c r="A45" s="239"/>
      <c r="B45" s="97"/>
      <c r="C45" s="107"/>
      <c r="D45" s="105"/>
      <c r="E45" s="108"/>
      <c r="F45" s="109"/>
      <c r="G45" s="584" t="s">
        <v>235</v>
      </c>
      <c r="H45" s="584"/>
      <c r="I45" s="584"/>
      <c r="J45" s="585"/>
      <c r="K45" s="112">
        <v>5520051180</v>
      </c>
      <c r="L45" s="99">
        <v>203</v>
      </c>
      <c r="M45" s="111">
        <v>0</v>
      </c>
      <c r="N45" s="111">
        <v>0</v>
      </c>
      <c r="O45" s="327">
        <v>0</v>
      </c>
      <c r="P45" s="114">
        <f t="shared" si="4"/>
        <v>104800</v>
      </c>
      <c r="Q45" s="114">
        <f t="shared" si="4"/>
        <v>108300</v>
      </c>
      <c r="R45" s="115">
        <f t="shared" si="4"/>
        <v>112100</v>
      </c>
      <c r="S45" s="96" t="s">
        <v>114</v>
      </c>
      <c r="T45" s="74"/>
      <c r="U45" s="74"/>
    </row>
    <row r="46" spans="1:21" ht="21.75" customHeight="1">
      <c r="A46" s="239"/>
      <c r="B46" s="97"/>
      <c r="C46" s="107"/>
      <c r="D46" s="105"/>
      <c r="E46" s="108"/>
      <c r="F46" s="109"/>
      <c r="G46" s="108"/>
      <c r="H46" s="108"/>
      <c r="I46" s="108"/>
      <c r="J46" s="109" t="s">
        <v>26</v>
      </c>
      <c r="K46" s="112">
        <v>5520051180</v>
      </c>
      <c r="L46" s="99"/>
      <c r="M46" s="111">
        <v>2</v>
      </c>
      <c r="N46" s="111">
        <v>0</v>
      </c>
      <c r="O46" s="327">
        <v>0</v>
      </c>
      <c r="P46" s="114">
        <f t="shared" si="4"/>
        <v>104800</v>
      </c>
      <c r="Q46" s="114">
        <f t="shared" si="4"/>
        <v>108300</v>
      </c>
      <c r="R46" s="115">
        <f t="shared" si="4"/>
        <v>112100</v>
      </c>
      <c r="S46" s="96"/>
      <c r="T46" s="74"/>
      <c r="U46" s="74"/>
    </row>
    <row r="47" spans="1:21" ht="18.75" customHeight="1">
      <c r="A47" s="239"/>
      <c r="B47" s="97"/>
      <c r="C47" s="107"/>
      <c r="D47" s="105"/>
      <c r="E47" s="108"/>
      <c r="F47" s="109"/>
      <c r="G47" s="108"/>
      <c r="H47" s="108"/>
      <c r="I47" s="108"/>
      <c r="J47" s="109" t="s">
        <v>28</v>
      </c>
      <c r="K47" s="112">
        <v>5520051180</v>
      </c>
      <c r="L47" s="99"/>
      <c r="M47" s="111">
        <v>2</v>
      </c>
      <c r="N47" s="111">
        <v>3</v>
      </c>
      <c r="O47" s="327">
        <v>0</v>
      </c>
      <c r="P47" s="114">
        <f>P48+P49</f>
        <v>104800</v>
      </c>
      <c r="Q47" s="114">
        <f>Q48+Q49</f>
        <v>108300</v>
      </c>
      <c r="R47" s="115">
        <f>R48+R49</f>
        <v>112100</v>
      </c>
      <c r="S47" s="96"/>
      <c r="T47" s="74"/>
      <c r="U47" s="74"/>
    </row>
    <row r="48" spans="1:21" ht="24.75" customHeight="1">
      <c r="A48" s="239"/>
      <c r="B48" s="97"/>
      <c r="C48" s="107"/>
      <c r="D48" s="105"/>
      <c r="E48" s="108"/>
      <c r="F48" s="109"/>
      <c r="G48" s="108"/>
      <c r="H48" s="108"/>
      <c r="I48" s="108"/>
      <c r="J48" s="109" t="s">
        <v>95</v>
      </c>
      <c r="K48" s="112">
        <v>5520051180</v>
      </c>
      <c r="L48" s="99"/>
      <c r="M48" s="111">
        <v>2</v>
      </c>
      <c r="N48" s="111">
        <v>3</v>
      </c>
      <c r="O48" s="113">
        <v>120</v>
      </c>
      <c r="P48" s="114">
        <v>104160</v>
      </c>
      <c r="Q48" s="114">
        <v>104160</v>
      </c>
      <c r="R48" s="115">
        <v>104160</v>
      </c>
      <c r="S48" s="96"/>
      <c r="T48" s="74"/>
      <c r="U48" s="74"/>
    </row>
    <row r="49" spans="1:21" ht="33.75" customHeight="1">
      <c r="A49" s="239"/>
      <c r="B49" s="97"/>
      <c r="C49" s="107"/>
      <c r="D49" s="105"/>
      <c r="E49" s="108"/>
      <c r="F49" s="109"/>
      <c r="G49" s="108"/>
      <c r="H49" s="108"/>
      <c r="I49" s="108"/>
      <c r="J49" s="109" t="s">
        <v>104</v>
      </c>
      <c r="K49" s="112">
        <v>5520051180</v>
      </c>
      <c r="L49" s="99">
        <v>203</v>
      </c>
      <c r="M49" s="111">
        <v>2</v>
      </c>
      <c r="N49" s="111">
        <v>3</v>
      </c>
      <c r="O49" s="113">
        <v>240</v>
      </c>
      <c r="P49" s="114">
        <v>640</v>
      </c>
      <c r="Q49" s="114">
        <v>4140</v>
      </c>
      <c r="R49" s="115">
        <v>7940</v>
      </c>
      <c r="S49" s="96"/>
      <c r="T49" s="74"/>
      <c r="U49" s="74"/>
    </row>
    <row r="50" spans="1:21" ht="33.75" customHeight="1">
      <c r="A50" s="239"/>
      <c r="B50" s="97"/>
      <c r="C50" s="107"/>
      <c r="D50" s="105"/>
      <c r="E50" s="109"/>
      <c r="F50" s="588" t="s">
        <v>124</v>
      </c>
      <c r="G50" s="588"/>
      <c r="H50" s="588"/>
      <c r="I50" s="588"/>
      <c r="J50" s="589"/>
      <c r="K50" s="285">
        <v>5530000000</v>
      </c>
      <c r="L50" s="286">
        <v>310</v>
      </c>
      <c r="M50" s="287">
        <v>0</v>
      </c>
      <c r="N50" s="287">
        <v>0</v>
      </c>
      <c r="O50" s="351">
        <v>0</v>
      </c>
      <c r="P50" s="288">
        <f>P51</f>
        <v>105179.78</v>
      </c>
      <c r="Q50" s="288">
        <f>Q51</f>
        <v>110000</v>
      </c>
      <c r="R50" s="289">
        <f>R51</f>
        <v>110000</v>
      </c>
      <c r="S50" s="96" t="s">
        <v>114</v>
      </c>
      <c r="T50" s="74"/>
      <c r="U50" s="74"/>
    </row>
    <row r="51" spans="1:21" ht="33" customHeight="1">
      <c r="A51" s="239"/>
      <c r="B51" s="97"/>
      <c r="C51" s="107"/>
      <c r="D51" s="105"/>
      <c r="E51" s="109"/>
      <c r="F51" s="109"/>
      <c r="G51" s="108"/>
      <c r="H51" s="108"/>
      <c r="I51" s="108"/>
      <c r="J51" s="109" t="s">
        <v>125</v>
      </c>
      <c r="K51" s="112">
        <v>5530095020</v>
      </c>
      <c r="L51" s="99">
        <v>310</v>
      </c>
      <c r="M51" s="111">
        <v>0</v>
      </c>
      <c r="N51" s="111">
        <v>0</v>
      </c>
      <c r="O51" s="327">
        <v>0</v>
      </c>
      <c r="P51" s="114">
        <f>P54</f>
        <v>105179.78</v>
      </c>
      <c r="Q51" s="114">
        <f>Q54</f>
        <v>110000</v>
      </c>
      <c r="R51" s="115">
        <f>R54</f>
        <v>110000</v>
      </c>
      <c r="S51" s="96"/>
      <c r="T51" s="74"/>
      <c r="U51" s="74"/>
    </row>
    <row r="52" spans="1:21" ht="15.75" customHeight="1">
      <c r="A52" s="239"/>
      <c r="B52" s="97"/>
      <c r="C52" s="107"/>
      <c r="D52" s="105"/>
      <c r="E52" s="109"/>
      <c r="F52" s="109"/>
      <c r="G52" s="108"/>
      <c r="H52" s="108"/>
      <c r="I52" s="108"/>
      <c r="J52" s="109" t="s">
        <v>198</v>
      </c>
      <c r="K52" s="112">
        <v>5530095020</v>
      </c>
      <c r="L52" s="99">
        <v>310</v>
      </c>
      <c r="M52" s="111">
        <v>3</v>
      </c>
      <c r="N52" s="111">
        <v>0</v>
      </c>
      <c r="O52" s="327">
        <v>0</v>
      </c>
      <c r="P52" s="114">
        <f>P54</f>
        <v>105179.78</v>
      </c>
      <c r="Q52" s="114">
        <f>Q54</f>
        <v>110000</v>
      </c>
      <c r="R52" s="115">
        <f>R54</f>
        <v>110000</v>
      </c>
      <c r="S52" s="96"/>
      <c r="T52" s="74"/>
      <c r="U52" s="74"/>
    </row>
    <row r="53" spans="1:21" ht="42" customHeight="1">
      <c r="A53" s="239"/>
      <c r="B53" s="97"/>
      <c r="C53" s="107"/>
      <c r="D53" s="105"/>
      <c r="E53" s="109"/>
      <c r="F53" s="109"/>
      <c r="G53" s="108"/>
      <c r="H53" s="108"/>
      <c r="I53" s="108"/>
      <c r="J53" s="109" t="s">
        <v>199</v>
      </c>
      <c r="K53" s="112">
        <v>5530095020</v>
      </c>
      <c r="L53" s="99">
        <v>310</v>
      </c>
      <c r="M53" s="111">
        <v>3</v>
      </c>
      <c r="N53" s="111">
        <v>10</v>
      </c>
      <c r="O53" s="327">
        <v>0</v>
      </c>
      <c r="P53" s="114">
        <f>'Приложение 5'!Q76</f>
        <v>105179.78</v>
      </c>
      <c r="Q53" s="114">
        <f>'Приложение 5'!R76</f>
        <v>110000</v>
      </c>
      <c r="R53" s="115">
        <f>'Приложение 5'!S76</f>
        <v>110000</v>
      </c>
      <c r="S53" s="96"/>
      <c r="T53" s="74"/>
      <c r="U53" s="74"/>
    </row>
    <row r="54" spans="1:21" ht="42" customHeight="1">
      <c r="A54" s="239"/>
      <c r="B54" s="97"/>
      <c r="C54" s="107"/>
      <c r="D54" s="105"/>
      <c r="E54" s="109"/>
      <c r="F54" s="109"/>
      <c r="G54" s="108"/>
      <c r="H54" s="108"/>
      <c r="I54" s="108"/>
      <c r="J54" s="109" t="s">
        <v>104</v>
      </c>
      <c r="K54" s="112">
        <v>5530095020</v>
      </c>
      <c r="L54" s="99">
        <v>310</v>
      </c>
      <c r="M54" s="111">
        <v>3</v>
      </c>
      <c r="N54" s="111">
        <v>10</v>
      </c>
      <c r="O54" s="113">
        <v>240</v>
      </c>
      <c r="P54" s="114">
        <f>'Приложение 5'!Q77</f>
        <v>105179.78</v>
      </c>
      <c r="Q54" s="114">
        <f>'Приложение 5'!R77</f>
        <v>110000</v>
      </c>
      <c r="R54" s="115">
        <f>'Приложение 5'!S77</f>
        <v>110000</v>
      </c>
      <c r="S54" s="96"/>
      <c r="T54" s="74"/>
      <c r="U54" s="74"/>
    </row>
    <row r="55" spans="1:21" ht="37.5" customHeight="1">
      <c r="A55" s="239"/>
      <c r="B55" s="97"/>
      <c r="C55" s="107"/>
      <c r="D55" s="106"/>
      <c r="E55" s="588" t="s">
        <v>126</v>
      </c>
      <c r="F55" s="588"/>
      <c r="G55" s="588"/>
      <c r="H55" s="588"/>
      <c r="I55" s="588"/>
      <c r="J55" s="589"/>
      <c r="K55" s="285">
        <v>5540000000</v>
      </c>
      <c r="L55" s="286">
        <v>409</v>
      </c>
      <c r="M55" s="287">
        <v>0</v>
      </c>
      <c r="N55" s="287">
        <v>0</v>
      </c>
      <c r="O55" s="352">
        <v>0</v>
      </c>
      <c r="P55" s="288">
        <f>P56+P64+P65</f>
        <v>2145680.4</v>
      </c>
      <c r="Q55" s="288">
        <f>Q56</f>
        <v>602000</v>
      </c>
      <c r="R55" s="289">
        <f>R56+R69</f>
        <v>614000</v>
      </c>
      <c r="S55" s="96" t="s">
        <v>114</v>
      </c>
      <c r="T55" s="74"/>
      <c r="U55" s="74"/>
    </row>
    <row r="56" spans="1:21" ht="32.25" customHeight="1">
      <c r="A56" s="239"/>
      <c r="B56" s="97"/>
      <c r="C56" s="107"/>
      <c r="D56" s="105"/>
      <c r="E56" s="109"/>
      <c r="F56" s="584" t="s">
        <v>127</v>
      </c>
      <c r="G56" s="584"/>
      <c r="H56" s="584"/>
      <c r="I56" s="584"/>
      <c r="J56" s="585"/>
      <c r="K56" s="112">
        <v>5540095280</v>
      </c>
      <c r="L56" s="99">
        <v>409</v>
      </c>
      <c r="M56" s="111">
        <v>0</v>
      </c>
      <c r="N56" s="111">
        <v>0</v>
      </c>
      <c r="O56" s="327">
        <v>0</v>
      </c>
      <c r="P56" s="114">
        <f>P57</f>
        <v>713198.4</v>
      </c>
      <c r="Q56" s="114">
        <f>Q57</f>
        <v>602000</v>
      </c>
      <c r="R56" s="115">
        <f>R57</f>
        <v>614000</v>
      </c>
      <c r="S56" s="96" t="s">
        <v>114</v>
      </c>
      <c r="T56" s="74"/>
      <c r="U56" s="74"/>
    </row>
    <row r="57" spans="1:21" ht="19.5" customHeight="1">
      <c r="A57" s="239"/>
      <c r="B57" s="97"/>
      <c r="C57" s="107"/>
      <c r="D57" s="105"/>
      <c r="E57" s="109"/>
      <c r="F57" s="109"/>
      <c r="G57" s="108"/>
      <c r="H57" s="108"/>
      <c r="I57" s="108"/>
      <c r="J57" s="109" t="s">
        <v>35</v>
      </c>
      <c r="K57" s="112">
        <v>5540095280</v>
      </c>
      <c r="L57" s="99">
        <v>409</v>
      </c>
      <c r="M57" s="111">
        <v>4</v>
      </c>
      <c r="N57" s="111">
        <v>0</v>
      </c>
      <c r="O57" s="327">
        <v>0</v>
      </c>
      <c r="P57" s="114">
        <f>P59</f>
        <v>713198.4</v>
      </c>
      <c r="Q57" s="114">
        <f>Q59</f>
        <v>602000</v>
      </c>
      <c r="R57" s="115">
        <f>R59</f>
        <v>614000</v>
      </c>
      <c r="S57" s="96"/>
      <c r="T57" s="74"/>
      <c r="U57" s="74"/>
    </row>
    <row r="58" spans="1:21" ht="33" customHeight="1">
      <c r="A58" s="239"/>
      <c r="B58" s="97"/>
      <c r="C58" s="107"/>
      <c r="D58" s="105"/>
      <c r="E58" s="108"/>
      <c r="F58" s="109"/>
      <c r="G58" s="584" t="s">
        <v>40</v>
      </c>
      <c r="H58" s="584"/>
      <c r="I58" s="584"/>
      <c r="J58" s="585"/>
      <c r="K58" s="112">
        <v>5540095280</v>
      </c>
      <c r="L58" s="99">
        <v>409</v>
      </c>
      <c r="M58" s="111">
        <v>4</v>
      </c>
      <c r="N58" s="111">
        <v>9</v>
      </c>
      <c r="O58" s="327">
        <v>0</v>
      </c>
      <c r="P58" s="114">
        <f>'Приложение 5'!Q88</f>
        <v>713198.4</v>
      </c>
      <c r="Q58" s="114">
        <f>Q59</f>
        <v>602000</v>
      </c>
      <c r="R58" s="115">
        <f>R59</f>
        <v>614000</v>
      </c>
      <c r="S58" s="96" t="s">
        <v>114</v>
      </c>
      <c r="T58" s="74"/>
      <c r="U58" s="74"/>
    </row>
    <row r="59" spans="1:21" ht="33" customHeight="1">
      <c r="A59" s="239"/>
      <c r="B59" s="97"/>
      <c r="C59" s="107"/>
      <c r="D59" s="105"/>
      <c r="E59" s="108"/>
      <c r="F59" s="109"/>
      <c r="G59" s="584" t="s">
        <v>104</v>
      </c>
      <c r="H59" s="584"/>
      <c r="I59" s="584"/>
      <c r="J59" s="585"/>
      <c r="K59" s="112">
        <v>5540095280</v>
      </c>
      <c r="L59" s="99">
        <v>409</v>
      </c>
      <c r="M59" s="111">
        <v>4</v>
      </c>
      <c r="N59" s="111">
        <v>9</v>
      </c>
      <c r="O59" s="113">
        <v>240</v>
      </c>
      <c r="P59" s="114">
        <f>'Приложение 5'!Q88</f>
        <v>713198.4</v>
      </c>
      <c r="Q59" s="114">
        <f>'Приложение 5'!R88</f>
        <v>602000</v>
      </c>
      <c r="R59" s="115">
        <f>'Приложение 5'!S88</f>
        <v>614000</v>
      </c>
      <c r="S59" s="96" t="s">
        <v>114</v>
      </c>
      <c r="T59" s="74"/>
      <c r="U59" s="74"/>
    </row>
    <row r="60" spans="1:21" ht="33" hidden="1" customHeight="1">
      <c r="A60" s="239"/>
      <c r="B60" s="97"/>
      <c r="C60" s="107"/>
      <c r="D60" s="105"/>
      <c r="E60" s="108"/>
      <c r="F60" s="109"/>
      <c r="G60" s="584" t="s">
        <v>200</v>
      </c>
      <c r="H60" s="584"/>
      <c r="I60" s="584"/>
      <c r="J60" s="585"/>
      <c r="K60" s="112" t="s">
        <v>201</v>
      </c>
      <c r="L60" s="99">
        <v>409</v>
      </c>
      <c r="M60" s="111">
        <v>0</v>
      </c>
      <c r="N60" s="111">
        <v>0</v>
      </c>
      <c r="O60" s="113">
        <v>0</v>
      </c>
      <c r="P60" s="114">
        <f>P61</f>
        <v>0</v>
      </c>
      <c r="Q60" s="114">
        <v>0</v>
      </c>
      <c r="R60" s="115">
        <v>0</v>
      </c>
      <c r="S60" s="96" t="s">
        <v>114</v>
      </c>
      <c r="T60" s="74"/>
      <c r="U60" s="74"/>
    </row>
    <row r="61" spans="1:21" ht="48.75" hidden="1" customHeight="1">
      <c r="A61" s="239"/>
      <c r="B61" s="97"/>
      <c r="C61" s="107"/>
      <c r="D61" s="105"/>
      <c r="E61" s="108"/>
      <c r="F61" s="109"/>
      <c r="G61" s="584" t="s">
        <v>202</v>
      </c>
      <c r="H61" s="584"/>
      <c r="I61" s="584"/>
      <c r="J61" s="585"/>
      <c r="K61" s="112" t="s">
        <v>168</v>
      </c>
      <c r="L61" s="99">
        <v>409</v>
      </c>
      <c r="M61" s="111">
        <v>0</v>
      </c>
      <c r="N61" s="111">
        <v>0</v>
      </c>
      <c r="O61" s="113">
        <v>0</v>
      </c>
      <c r="P61" s="114">
        <f>P62</f>
        <v>0</v>
      </c>
      <c r="Q61" s="114">
        <v>0</v>
      </c>
      <c r="R61" s="115">
        <v>0</v>
      </c>
      <c r="S61" s="96" t="s">
        <v>114</v>
      </c>
      <c r="T61" s="74"/>
      <c r="U61" s="74"/>
    </row>
    <row r="62" spans="1:21" ht="16.5" hidden="1" customHeight="1">
      <c r="A62" s="239"/>
      <c r="B62" s="97"/>
      <c r="C62" s="107"/>
      <c r="D62" s="105"/>
      <c r="E62" s="108"/>
      <c r="F62" s="109"/>
      <c r="G62" s="584" t="s">
        <v>35</v>
      </c>
      <c r="H62" s="584"/>
      <c r="I62" s="584"/>
      <c r="J62" s="585"/>
      <c r="K62" s="112" t="s">
        <v>168</v>
      </c>
      <c r="L62" s="99">
        <v>409</v>
      </c>
      <c r="M62" s="111">
        <v>4</v>
      </c>
      <c r="N62" s="111">
        <v>0</v>
      </c>
      <c r="O62" s="113">
        <v>0</v>
      </c>
      <c r="P62" s="114">
        <f>P64</f>
        <v>0</v>
      </c>
      <c r="Q62" s="114">
        <v>0</v>
      </c>
      <c r="R62" s="115">
        <v>0</v>
      </c>
      <c r="S62" s="96" t="s">
        <v>114</v>
      </c>
      <c r="T62" s="74"/>
      <c r="U62" s="74"/>
    </row>
    <row r="63" spans="1:21" ht="26.25" hidden="1" customHeight="1">
      <c r="A63" s="239"/>
      <c r="B63" s="97"/>
      <c r="C63" s="107"/>
      <c r="D63" s="105"/>
      <c r="E63" s="108"/>
      <c r="F63" s="109"/>
      <c r="G63" s="584" t="s">
        <v>40</v>
      </c>
      <c r="H63" s="584"/>
      <c r="I63" s="584"/>
      <c r="J63" s="585"/>
      <c r="K63" s="112" t="s">
        <v>168</v>
      </c>
      <c r="L63" s="99">
        <v>409</v>
      </c>
      <c r="M63" s="111">
        <v>4</v>
      </c>
      <c r="N63" s="111">
        <v>9</v>
      </c>
      <c r="O63" s="113">
        <v>0</v>
      </c>
      <c r="P63" s="114">
        <f>'Приложение 5'!Q92</f>
        <v>0</v>
      </c>
      <c r="Q63" s="114">
        <v>0</v>
      </c>
      <c r="R63" s="115">
        <v>0</v>
      </c>
      <c r="S63" s="96" t="s">
        <v>114</v>
      </c>
      <c r="T63" s="74"/>
      <c r="U63" s="74"/>
    </row>
    <row r="64" spans="1:21" ht="38.25" hidden="1" customHeight="1">
      <c r="A64" s="239"/>
      <c r="B64" s="97"/>
      <c r="C64" s="107"/>
      <c r="D64" s="105"/>
      <c r="E64" s="108"/>
      <c r="F64" s="109"/>
      <c r="G64" s="584" t="s">
        <v>104</v>
      </c>
      <c r="H64" s="584"/>
      <c r="I64" s="584"/>
      <c r="J64" s="592"/>
      <c r="K64" s="260" t="s">
        <v>168</v>
      </c>
      <c r="L64" s="261">
        <v>409</v>
      </c>
      <c r="M64" s="262">
        <v>4</v>
      </c>
      <c r="N64" s="262">
        <v>9</v>
      </c>
      <c r="O64" s="263">
        <v>240</v>
      </c>
      <c r="P64" s="264">
        <f>'Приложение 5'!Q93</f>
        <v>0</v>
      </c>
      <c r="Q64" s="264">
        <v>0</v>
      </c>
      <c r="R64" s="265">
        <v>0</v>
      </c>
      <c r="S64" s="96" t="s">
        <v>114</v>
      </c>
      <c r="T64" s="74"/>
      <c r="U64" s="74"/>
    </row>
    <row r="65" spans="1:21" ht="20.25" customHeight="1">
      <c r="A65" s="239"/>
      <c r="B65" s="97"/>
      <c r="C65" s="107"/>
      <c r="D65" s="105"/>
      <c r="E65" s="109"/>
      <c r="F65" s="109"/>
      <c r="G65" s="108"/>
      <c r="H65" s="108"/>
      <c r="I65" s="109"/>
      <c r="J65" s="329" t="s">
        <v>261</v>
      </c>
      <c r="K65" s="330" t="s">
        <v>217</v>
      </c>
      <c r="L65" s="331"/>
      <c r="M65" s="332">
        <v>0</v>
      </c>
      <c r="N65" s="332">
        <v>0</v>
      </c>
      <c r="O65" s="327">
        <v>0</v>
      </c>
      <c r="P65" s="333">
        <f>P66</f>
        <v>1432482</v>
      </c>
      <c r="Q65" s="333">
        <v>0</v>
      </c>
      <c r="R65" s="345">
        <v>0</v>
      </c>
      <c r="S65" s="96"/>
      <c r="T65" s="74"/>
      <c r="U65" s="74"/>
    </row>
    <row r="66" spans="1:21" ht="19.5" customHeight="1">
      <c r="A66" s="239"/>
      <c r="B66" s="97"/>
      <c r="C66" s="107"/>
      <c r="D66" s="105"/>
      <c r="E66" s="109"/>
      <c r="F66" s="109"/>
      <c r="G66" s="108"/>
      <c r="H66" s="108"/>
      <c r="I66" s="109"/>
      <c r="J66" s="279" t="s">
        <v>35</v>
      </c>
      <c r="K66" s="260" t="s">
        <v>217</v>
      </c>
      <c r="L66" s="261"/>
      <c r="M66" s="262">
        <v>4</v>
      </c>
      <c r="N66" s="262">
        <v>0</v>
      </c>
      <c r="O66" s="327">
        <v>0</v>
      </c>
      <c r="P66" s="264">
        <v>1432482</v>
      </c>
      <c r="Q66" s="264">
        <v>0</v>
      </c>
      <c r="R66" s="115">
        <v>0</v>
      </c>
      <c r="S66" s="96"/>
      <c r="T66" s="74"/>
      <c r="U66" s="74"/>
    </row>
    <row r="67" spans="1:21" ht="19.5" customHeight="1">
      <c r="A67" s="239"/>
      <c r="B67" s="97"/>
      <c r="C67" s="107"/>
      <c r="D67" s="105"/>
      <c r="E67" s="109"/>
      <c r="F67" s="109"/>
      <c r="G67" s="108"/>
      <c r="H67" s="108"/>
      <c r="I67" s="109"/>
      <c r="J67" s="108" t="s">
        <v>40</v>
      </c>
      <c r="K67" s="249" t="s">
        <v>217</v>
      </c>
      <c r="L67" s="284"/>
      <c r="M67" s="247">
        <v>4</v>
      </c>
      <c r="N67" s="247">
        <v>9</v>
      </c>
      <c r="O67" s="327">
        <v>0</v>
      </c>
      <c r="P67" s="264">
        <v>1432482</v>
      </c>
      <c r="Q67" s="264">
        <v>0</v>
      </c>
      <c r="R67" s="115">
        <v>0</v>
      </c>
      <c r="S67" s="96"/>
      <c r="T67" s="74"/>
      <c r="U67" s="74"/>
    </row>
    <row r="68" spans="1:21" ht="33" customHeight="1">
      <c r="A68" s="239"/>
      <c r="B68" s="97"/>
      <c r="C68" s="107"/>
      <c r="D68" s="105"/>
      <c r="E68" s="109"/>
      <c r="F68" s="109"/>
      <c r="G68" s="108"/>
      <c r="H68" s="108"/>
      <c r="I68" s="109"/>
      <c r="J68" s="244" t="s">
        <v>104</v>
      </c>
      <c r="K68" s="281" t="s">
        <v>217</v>
      </c>
      <c r="L68" s="245"/>
      <c r="M68" s="282">
        <v>4</v>
      </c>
      <c r="N68" s="282">
        <v>9</v>
      </c>
      <c r="O68" s="283">
        <v>240</v>
      </c>
      <c r="P68" s="264">
        <f>'Приложение 5'!Q97</f>
        <v>1432482</v>
      </c>
      <c r="Q68" s="264">
        <v>0</v>
      </c>
      <c r="R68" s="115">
        <v>0</v>
      </c>
      <c r="S68" s="96"/>
      <c r="T68" s="74"/>
      <c r="U68" s="74"/>
    </row>
    <row r="69" spans="1:21" ht="33.75" hidden="1" customHeight="1" thickBot="1">
      <c r="A69" s="239"/>
      <c r="B69" s="97"/>
      <c r="C69" s="107"/>
      <c r="D69" s="105"/>
      <c r="E69" s="109"/>
      <c r="F69" s="109"/>
      <c r="G69" s="108"/>
      <c r="H69" s="108"/>
      <c r="I69" s="109"/>
      <c r="J69" s="334"/>
      <c r="K69" s="335"/>
      <c r="L69" s="336"/>
      <c r="M69" s="337"/>
      <c r="N69" s="337"/>
      <c r="O69" s="338"/>
      <c r="P69" s="339"/>
      <c r="Q69" s="339"/>
      <c r="R69" s="340"/>
      <c r="S69" s="96"/>
      <c r="T69" s="74"/>
      <c r="U69" s="74"/>
    </row>
    <row r="70" spans="1:21" ht="66" hidden="1" customHeight="1">
      <c r="A70" s="239"/>
      <c r="B70" s="97"/>
      <c r="C70" s="107"/>
      <c r="D70" s="105"/>
      <c r="E70" s="109"/>
      <c r="F70" s="109"/>
      <c r="G70" s="108"/>
      <c r="H70" s="108"/>
      <c r="I70" s="108"/>
      <c r="J70" s="266"/>
      <c r="K70" s="267"/>
      <c r="L70" s="268"/>
      <c r="M70" s="269"/>
      <c r="N70" s="269"/>
      <c r="O70" s="270"/>
      <c r="P70" s="271"/>
      <c r="Q70" s="271"/>
      <c r="R70" s="272"/>
      <c r="S70" s="96"/>
      <c r="T70" s="74"/>
      <c r="U70" s="74"/>
    </row>
    <row r="71" spans="1:21" ht="36.75" customHeight="1">
      <c r="A71" s="239"/>
      <c r="B71" s="97"/>
      <c r="C71" s="107"/>
      <c r="D71" s="105"/>
      <c r="E71" s="109"/>
      <c r="F71" s="588" t="s">
        <v>128</v>
      </c>
      <c r="G71" s="588"/>
      <c r="H71" s="588"/>
      <c r="I71" s="588"/>
      <c r="J71" s="589"/>
      <c r="K71" s="285">
        <v>5550000000</v>
      </c>
      <c r="L71" s="286">
        <v>503</v>
      </c>
      <c r="M71" s="287">
        <v>0</v>
      </c>
      <c r="N71" s="287">
        <v>0</v>
      </c>
      <c r="O71" s="352">
        <v>0</v>
      </c>
      <c r="P71" s="288">
        <f t="shared" ref="P71:R72" si="5">P72</f>
        <v>9328</v>
      </c>
      <c r="Q71" s="288">
        <f t="shared" si="5"/>
        <v>100976</v>
      </c>
      <c r="R71" s="289">
        <f t="shared" si="5"/>
        <v>100976</v>
      </c>
      <c r="S71" s="96" t="s">
        <v>114</v>
      </c>
      <c r="T71" s="74"/>
      <c r="U71" s="74"/>
    </row>
    <row r="72" spans="1:21" ht="31.5" customHeight="1">
      <c r="A72" s="239"/>
      <c r="B72" s="97"/>
      <c r="C72" s="107"/>
      <c r="D72" s="105"/>
      <c r="E72" s="109"/>
      <c r="F72" s="109"/>
      <c r="G72" s="108"/>
      <c r="H72" s="108"/>
      <c r="I72" s="108"/>
      <c r="J72" s="109" t="s">
        <v>129</v>
      </c>
      <c r="K72" s="112">
        <v>5550095310</v>
      </c>
      <c r="L72" s="99">
        <v>503</v>
      </c>
      <c r="M72" s="111">
        <v>0</v>
      </c>
      <c r="N72" s="111">
        <v>0</v>
      </c>
      <c r="O72" s="327">
        <v>0</v>
      </c>
      <c r="P72" s="114">
        <f t="shared" si="5"/>
        <v>9328</v>
      </c>
      <c r="Q72" s="114">
        <f t="shared" si="5"/>
        <v>100976</v>
      </c>
      <c r="R72" s="115">
        <f t="shared" si="5"/>
        <v>100976</v>
      </c>
      <c r="S72" s="96"/>
      <c r="T72" s="74"/>
      <c r="U72" s="74"/>
    </row>
    <row r="73" spans="1:21" ht="18.75" customHeight="1">
      <c r="A73" s="239"/>
      <c r="B73" s="97"/>
      <c r="C73" s="107"/>
      <c r="D73" s="105"/>
      <c r="E73" s="109"/>
      <c r="F73" s="109"/>
      <c r="G73" s="108"/>
      <c r="H73" s="108"/>
      <c r="I73" s="108"/>
      <c r="J73" s="109" t="s">
        <v>30</v>
      </c>
      <c r="K73" s="112">
        <v>5550095310</v>
      </c>
      <c r="L73" s="99">
        <v>503</v>
      </c>
      <c r="M73" s="111">
        <v>5</v>
      </c>
      <c r="N73" s="111">
        <v>0</v>
      </c>
      <c r="O73" s="327">
        <v>0</v>
      </c>
      <c r="P73" s="114">
        <f>P75</f>
        <v>9328</v>
      </c>
      <c r="Q73" s="114">
        <f>Q75</f>
        <v>100976</v>
      </c>
      <c r="R73" s="115">
        <f>R75</f>
        <v>100976</v>
      </c>
      <c r="S73" s="96"/>
      <c r="T73" s="74"/>
      <c r="U73" s="74"/>
    </row>
    <row r="74" spans="1:21" ht="17.25" customHeight="1">
      <c r="A74" s="239"/>
      <c r="B74" s="97"/>
      <c r="C74" s="107"/>
      <c r="D74" s="105"/>
      <c r="E74" s="108"/>
      <c r="F74" s="109"/>
      <c r="G74" s="584" t="s">
        <v>31</v>
      </c>
      <c r="H74" s="584"/>
      <c r="I74" s="584"/>
      <c r="J74" s="585"/>
      <c r="K74" s="112">
        <v>5550095310</v>
      </c>
      <c r="L74" s="99">
        <v>503</v>
      </c>
      <c r="M74" s="111">
        <v>5</v>
      </c>
      <c r="N74" s="111">
        <v>3</v>
      </c>
      <c r="O74" s="327">
        <v>0</v>
      </c>
      <c r="P74" s="114">
        <f>P75</f>
        <v>9328</v>
      </c>
      <c r="Q74" s="114">
        <f>Q75</f>
        <v>100976</v>
      </c>
      <c r="R74" s="115">
        <f>R75</f>
        <v>100976</v>
      </c>
      <c r="S74" s="96" t="s">
        <v>114</v>
      </c>
      <c r="T74" s="74"/>
      <c r="U74" s="74"/>
    </row>
    <row r="75" spans="1:21" ht="33.75" customHeight="1">
      <c r="A75" s="239"/>
      <c r="B75" s="97"/>
      <c r="C75" s="107"/>
      <c r="D75" s="105"/>
      <c r="E75" s="108"/>
      <c r="F75" s="109"/>
      <c r="G75" s="584" t="s">
        <v>104</v>
      </c>
      <c r="H75" s="584"/>
      <c r="I75" s="584"/>
      <c r="J75" s="585"/>
      <c r="K75" s="112">
        <v>5550095310</v>
      </c>
      <c r="L75" s="99">
        <v>503</v>
      </c>
      <c r="M75" s="111">
        <v>5</v>
      </c>
      <c r="N75" s="111">
        <v>3</v>
      </c>
      <c r="O75" s="113">
        <v>240</v>
      </c>
      <c r="P75" s="114">
        <f>'Приложение 5'!Q105</f>
        <v>9328</v>
      </c>
      <c r="Q75" s="114">
        <f>'Приложение 5'!R111</f>
        <v>100976</v>
      </c>
      <c r="R75" s="115">
        <f>'Приложение 5'!S111</f>
        <v>100976</v>
      </c>
      <c r="S75" s="96" t="s">
        <v>114</v>
      </c>
      <c r="T75" s="74"/>
      <c r="U75" s="74"/>
    </row>
    <row r="76" spans="1:21" ht="38.25" customHeight="1">
      <c r="A76" s="239"/>
      <c r="B76" s="97"/>
      <c r="C76" s="107"/>
      <c r="D76" s="105"/>
      <c r="E76" s="109"/>
      <c r="F76" s="588" t="s">
        <v>130</v>
      </c>
      <c r="G76" s="588"/>
      <c r="H76" s="588"/>
      <c r="I76" s="588"/>
      <c r="J76" s="589"/>
      <c r="K76" s="285">
        <v>5560000000</v>
      </c>
      <c r="L76" s="286">
        <v>801</v>
      </c>
      <c r="M76" s="287">
        <v>0</v>
      </c>
      <c r="N76" s="287">
        <v>0</v>
      </c>
      <c r="O76" s="352">
        <v>0</v>
      </c>
      <c r="P76" s="288">
        <f>P77+P89+P85+P81</f>
        <v>1364406.1099999999</v>
      </c>
      <c r="Q76" s="288">
        <f>Q77+Q89+Q85+Q81</f>
        <v>1582150</v>
      </c>
      <c r="R76" s="289">
        <f>R77+R89+R85+R81</f>
        <v>1582150</v>
      </c>
      <c r="S76" s="96" t="s">
        <v>114</v>
      </c>
      <c r="T76" s="74"/>
      <c r="U76" s="74"/>
    </row>
    <row r="77" spans="1:21" ht="42" customHeight="1">
      <c r="A77" s="239"/>
      <c r="B77" s="97"/>
      <c r="C77" s="107"/>
      <c r="D77" s="105"/>
      <c r="E77" s="109"/>
      <c r="F77" s="109"/>
      <c r="G77" s="108"/>
      <c r="H77" s="108"/>
      <c r="I77" s="108"/>
      <c r="J77" s="109" t="s">
        <v>131</v>
      </c>
      <c r="K77" s="112">
        <v>5560075080</v>
      </c>
      <c r="L77" s="99">
        <v>801</v>
      </c>
      <c r="M77" s="111">
        <v>0</v>
      </c>
      <c r="N77" s="111">
        <v>0</v>
      </c>
      <c r="O77" s="327">
        <v>0</v>
      </c>
      <c r="P77" s="114">
        <f t="shared" ref="P77:R79" si="6">P78</f>
        <v>824990</v>
      </c>
      <c r="Q77" s="114">
        <f t="shared" si="6"/>
        <v>1216150</v>
      </c>
      <c r="R77" s="115">
        <f t="shared" si="6"/>
        <v>1216150</v>
      </c>
      <c r="S77" s="96"/>
      <c r="T77" s="74"/>
      <c r="U77" s="74"/>
    </row>
    <row r="78" spans="1:21" ht="20.25" customHeight="1">
      <c r="A78" s="239"/>
      <c r="B78" s="97"/>
      <c r="C78" s="107"/>
      <c r="D78" s="105"/>
      <c r="E78" s="108"/>
      <c r="F78" s="109"/>
      <c r="G78" s="584" t="s">
        <v>135</v>
      </c>
      <c r="H78" s="584"/>
      <c r="I78" s="584"/>
      <c r="J78" s="585"/>
      <c r="K78" s="112">
        <v>5560075080</v>
      </c>
      <c r="L78" s="99">
        <v>801</v>
      </c>
      <c r="M78" s="111">
        <v>8</v>
      </c>
      <c r="N78" s="111">
        <v>0</v>
      </c>
      <c r="O78" s="327">
        <v>0</v>
      </c>
      <c r="P78" s="114">
        <f t="shared" si="6"/>
        <v>824990</v>
      </c>
      <c r="Q78" s="114">
        <f t="shared" si="6"/>
        <v>1216150</v>
      </c>
      <c r="R78" s="115">
        <f t="shared" si="6"/>
        <v>1216150</v>
      </c>
      <c r="S78" s="96" t="s">
        <v>114</v>
      </c>
      <c r="T78" s="74"/>
      <c r="U78" s="74"/>
    </row>
    <row r="79" spans="1:21" ht="31.5" customHeight="1">
      <c r="A79" s="239"/>
      <c r="B79" s="97"/>
      <c r="C79" s="107"/>
      <c r="D79" s="105"/>
      <c r="E79" s="109"/>
      <c r="F79" s="109"/>
      <c r="G79" s="108"/>
      <c r="H79" s="108"/>
      <c r="I79" s="108"/>
      <c r="J79" s="109" t="s">
        <v>32</v>
      </c>
      <c r="K79" s="112">
        <v>5560075080</v>
      </c>
      <c r="L79" s="99">
        <v>801</v>
      </c>
      <c r="M79" s="111">
        <v>8</v>
      </c>
      <c r="N79" s="111">
        <v>1</v>
      </c>
      <c r="O79" s="327">
        <v>0</v>
      </c>
      <c r="P79" s="114">
        <f t="shared" si="6"/>
        <v>824990</v>
      </c>
      <c r="Q79" s="114">
        <f t="shared" si="6"/>
        <v>1216150</v>
      </c>
      <c r="R79" s="115">
        <f t="shared" si="6"/>
        <v>1216150</v>
      </c>
      <c r="S79" s="96"/>
      <c r="T79" s="74"/>
      <c r="U79" s="74"/>
    </row>
    <row r="80" spans="1:21" ht="30.75" customHeight="1">
      <c r="A80" s="239"/>
      <c r="B80" s="97"/>
      <c r="C80" s="107"/>
      <c r="D80" s="105"/>
      <c r="E80" s="109"/>
      <c r="F80" s="584" t="s">
        <v>84</v>
      </c>
      <c r="G80" s="584"/>
      <c r="H80" s="584"/>
      <c r="I80" s="584"/>
      <c r="J80" s="585"/>
      <c r="K80" s="112">
        <v>5560075080</v>
      </c>
      <c r="L80" s="99">
        <v>801</v>
      </c>
      <c r="M80" s="111">
        <v>8</v>
      </c>
      <c r="N80" s="111">
        <v>1</v>
      </c>
      <c r="O80" s="113">
        <v>540</v>
      </c>
      <c r="P80" s="114">
        <f>'Приложение 5'!Q117</f>
        <v>824990</v>
      </c>
      <c r="Q80" s="114">
        <v>1216150</v>
      </c>
      <c r="R80" s="115">
        <v>1216150</v>
      </c>
      <c r="S80" s="96" t="s">
        <v>114</v>
      </c>
      <c r="T80" s="74"/>
      <c r="U80" s="74"/>
    </row>
    <row r="81" spans="1:21" ht="30.75" customHeight="1">
      <c r="A81" s="239"/>
      <c r="B81" s="97"/>
      <c r="C81" s="107"/>
      <c r="D81" s="105"/>
      <c r="E81" s="109"/>
      <c r="F81" s="108"/>
      <c r="G81" s="108"/>
      <c r="H81" s="108"/>
      <c r="I81" s="108"/>
      <c r="J81" s="384" t="s">
        <v>112</v>
      </c>
      <c r="K81" s="285">
        <v>5560095220</v>
      </c>
      <c r="L81" s="286"/>
      <c r="M81" s="287">
        <v>0</v>
      </c>
      <c r="N81" s="287">
        <v>0</v>
      </c>
      <c r="O81" s="351">
        <v>0</v>
      </c>
      <c r="P81" s="288">
        <f t="shared" ref="P81:R83" si="7">P82</f>
        <v>359256.11</v>
      </c>
      <c r="Q81" s="288">
        <f t="shared" si="7"/>
        <v>366000</v>
      </c>
      <c r="R81" s="289">
        <f t="shared" si="7"/>
        <v>366000</v>
      </c>
      <c r="S81" s="96"/>
      <c r="T81" s="74"/>
      <c r="U81" s="74"/>
    </row>
    <row r="82" spans="1:21" ht="17.25" customHeight="1">
      <c r="A82" s="239"/>
      <c r="B82" s="97"/>
      <c r="C82" s="107"/>
      <c r="D82" s="105"/>
      <c r="E82" s="109"/>
      <c r="F82" s="108"/>
      <c r="G82" s="108"/>
      <c r="H82" s="108"/>
      <c r="I82" s="108"/>
      <c r="J82" s="109" t="s">
        <v>135</v>
      </c>
      <c r="K82" s="112">
        <v>5560095220</v>
      </c>
      <c r="L82" s="99"/>
      <c r="M82" s="111">
        <v>8</v>
      </c>
      <c r="N82" s="111">
        <v>0</v>
      </c>
      <c r="O82" s="327">
        <v>0</v>
      </c>
      <c r="P82" s="114">
        <f t="shared" si="7"/>
        <v>359256.11</v>
      </c>
      <c r="Q82" s="114">
        <f t="shared" si="7"/>
        <v>366000</v>
      </c>
      <c r="R82" s="115">
        <f t="shared" si="7"/>
        <v>366000</v>
      </c>
      <c r="S82" s="96"/>
      <c r="T82" s="74"/>
      <c r="U82" s="74"/>
    </row>
    <row r="83" spans="1:21" ht="15.75" customHeight="1">
      <c r="A83" s="239"/>
      <c r="B83" s="97"/>
      <c r="C83" s="107"/>
      <c r="D83" s="105"/>
      <c r="E83" s="109"/>
      <c r="F83" s="108"/>
      <c r="G83" s="108"/>
      <c r="H83" s="108"/>
      <c r="I83" s="108"/>
      <c r="J83" s="109" t="s">
        <v>32</v>
      </c>
      <c r="K83" s="112">
        <v>5560095220</v>
      </c>
      <c r="L83" s="99"/>
      <c r="M83" s="111">
        <v>8</v>
      </c>
      <c r="N83" s="111">
        <v>1</v>
      </c>
      <c r="O83" s="327">
        <v>0</v>
      </c>
      <c r="P83" s="114">
        <f t="shared" si="7"/>
        <v>359256.11</v>
      </c>
      <c r="Q83" s="114">
        <f t="shared" si="7"/>
        <v>366000</v>
      </c>
      <c r="R83" s="115">
        <f t="shared" si="7"/>
        <v>366000</v>
      </c>
      <c r="S83" s="96"/>
      <c r="T83" s="74"/>
      <c r="U83" s="74"/>
    </row>
    <row r="84" spans="1:21" ht="30.75" customHeight="1">
      <c r="A84" s="239"/>
      <c r="B84" s="97"/>
      <c r="C84" s="107"/>
      <c r="D84" s="105"/>
      <c r="E84" s="109"/>
      <c r="F84" s="108"/>
      <c r="G84" s="108"/>
      <c r="H84" s="108"/>
      <c r="I84" s="108"/>
      <c r="J84" s="109" t="s">
        <v>104</v>
      </c>
      <c r="K84" s="112">
        <v>5560095220</v>
      </c>
      <c r="L84" s="99"/>
      <c r="M84" s="111">
        <v>8</v>
      </c>
      <c r="N84" s="111">
        <v>1</v>
      </c>
      <c r="O84" s="113">
        <v>240</v>
      </c>
      <c r="P84" s="114">
        <f>'Приложение 5'!Q119</f>
        <v>359256.11</v>
      </c>
      <c r="Q84" s="114">
        <f>'Приложение 5'!R119</f>
        <v>366000</v>
      </c>
      <c r="R84" s="115">
        <f>'Приложение 5'!S119</f>
        <v>366000</v>
      </c>
      <c r="S84" s="96"/>
      <c r="T84" s="74"/>
      <c r="U84" s="74"/>
    </row>
    <row r="85" spans="1:21" ht="30.75" customHeight="1">
      <c r="A85" s="239"/>
      <c r="B85" s="97"/>
      <c r="C85" s="107"/>
      <c r="D85" s="105"/>
      <c r="E85" s="109"/>
      <c r="F85" s="108"/>
      <c r="G85" s="108"/>
      <c r="H85" s="108"/>
      <c r="I85" s="108"/>
      <c r="J85" s="362" t="s">
        <v>208</v>
      </c>
      <c r="K85" s="285">
        <v>5560097030</v>
      </c>
      <c r="L85" s="286"/>
      <c r="M85" s="287">
        <v>0</v>
      </c>
      <c r="N85" s="287">
        <v>0</v>
      </c>
      <c r="O85" s="351">
        <v>0</v>
      </c>
      <c r="P85" s="288">
        <f>P88</f>
        <v>180160</v>
      </c>
      <c r="Q85" s="288">
        <f>Q88</f>
        <v>0</v>
      </c>
      <c r="R85" s="289">
        <f>R88</f>
        <v>0</v>
      </c>
      <c r="S85" s="96"/>
      <c r="T85" s="74"/>
      <c r="U85" s="74"/>
    </row>
    <row r="86" spans="1:21" ht="16.5" customHeight="1">
      <c r="A86" s="239"/>
      <c r="B86" s="361"/>
      <c r="C86" s="104"/>
      <c r="D86" s="106"/>
      <c r="E86" s="109"/>
      <c r="F86" s="108"/>
      <c r="G86" s="108"/>
      <c r="H86" s="108"/>
      <c r="I86" s="108"/>
      <c r="J86" s="348" t="s">
        <v>135</v>
      </c>
      <c r="K86" s="341">
        <v>5560097030</v>
      </c>
      <c r="L86" s="342"/>
      <c r="M86" s="343">
        <v>8</v>
      </c>
      <c r="N86" s="343">
        <v>0</v>
      </c>
      <c r="O86" s="327">
        <v>0</v>
      </c>
      <c r="P86" s="344">
        <f>P87</f>
        <v>180160</v>
      </c>
      <c r="Q86" s="344">
        <f t="shared" ref="P86:R87" si="8">Q87</f>
        <v>0</v>
      </c>
      <c r="R86" s="345">
        <f t="shared" si="8"/>
        <v>0</v>
      </c>
      <c r="S86" s="96"/>
      <c r="T86" s="74"/>
      <c r="U86" s="74"/>
    </row>
    <row r="87" spans="1:21" ht="15.75" customHeight="1">
      <c r="A87" s="239"/>
      <c r="B87" s="361"/>
      <c r="C87" s="104"/>
      <c r="D87" s="106"/>
      <c r="E87" s="109"/>
      <c r="F87" s="108"/>
      <c r="G87" s="108"/>
      <c r="H87" s="108"/>
      <c r="I87" s="108"/>
      <c r="J87" s="348" t="s">
        <v>32</v>
      </c>
      <c r="K87" s="341">
        <v>5560097030</v>
      </c>
      <c r="L87" s="342"/>
      <c r="M87" s="343">
        <v>8</v>
      </c>
      <c r="N87" s="343">
        <v>1</v>
      </c>
      <c r="O87" s="327">
        <v>0</v>
      </c>
      <c r="P87" s="344">
        <f t="shared" si="8"/>
        <v>180160</v>
      </c>
      <c r="Q87" s="344">
        <f t="shared" si="8"/>
        <v>0</v>
      </c>
      <c r="R87" s="345">
        <f t="shared" si="8"/>
        <v>0</v>
      </c>
      <c r="S87" s="96"/>
      <c r="T87" s="74"/>
      <c r="U87" s="74"/>
    </row>
    <row r="88" spans="1:21" ht="20.25" customHeight="1">
      <c r="A88" s="112">
        <v>5560097030</v>
      </c>
      <c r="B88" s="372"/>
      <c r="C88" s="111">
        <v>8</v>
      </c>
      <c r="D88" s="111">
        <v>1</v>
      </c>
      <c r="E88" s="113">
        <v>0</v>
      </c>
      <c r="F88" s="108"/>
      <c r="G88" s="108"/>
      <c r="H88" s="108"/>
      <c r="I88" s="108"/>
      <c r="J88" s="109" t="s">
        <v>84</v>
      </c>
      <c r="K88" s="112">
        <v>5560097030</v>
      </c>
      <c r="L88" s="99"/>
      <c r="M88" s="111">
        <v>8</v>
      </c>
      <c r="N88" s="111">
        <v>1</v>
      </c>
      <c r="O88" s="113">
        <v>540</v>
      </c>
      <c r="P88" s="114">
        <v>180160</v>
      </c>
      <c r="Q88" s="114">
        <v>0</v>
      </c>
      <c r="R88" s="115">
        <v>0</v>
      </c>
      <c r="S88" s="96"/>
      <c r="T88" s="74"/>
      <c r="U88" s="74"/>
    </row>
    <row r="89" spans="1:21" ht="30.75" hidden="1" customHeight="1">
      <c r="A89" s="239"/>
      <c r="B89" s="97"/>
      <c r="C89" s="107"/>
      <c r="D89" s="105"/>
      <c r="E89" s="109"/>
      <c r="F89" s="588"/>
      <c r="G89" s="588"/>
      <c r="H89" s="588"/>
      <c r="I89" s="588"/>
      <c r="J89" s="589"/>
      <c r="K89" s="285"/>
      <c r="L89" s="286"/>
      <c r="M89" s="287"/>
      <c r="N89" s="287"/>
      <c r="O89" s="351"/>
      <c r="P89" s="288">
        <f t="shared" ref="P89:R91" si="9">P90</f>
        <v>0</v>
      </c>
      <c r="Q89" s="288">
        <f t="shared" si="9"/>
        <v>0</v>
      </c>
      <c r="R89" s="289">
        <f t="shared" si="9"/>
        <v>0</v>
      </c>
      <c r="S89" s="96" t="s">
        <v>114</v>
      </c>
      <c r="T89" s="74"/>
      <c r="U89" s="74"/>
    </row>
    <row r="90" spans="1:21" ht="18" hidden="1" customHeight="1">
      <c r="A90" s="239"/>
      <c r="B90" s="97"/>
      <c r="C90" s="107"/>
      <c r="D90" s="105"/>
      <c r="E90" s="109"/>
      <c r="F90" s="584"/>
      <c r="G90" s="584"/>
      <c r="H90" s="584"/>
      <c r="I90" s="584"/>
      <c r="J90" s="585"/>
      <c r="K90" s="112"/>
      <c r="L90" s="99"/>
      <c r="M90" s="111"/>
      <c r="N90" s="111"/>
      <c r="O90" s="327"/>
      <c r="P90" s="114">
        <f t="shared" si="9"/>
        <v>0</v>
      </c>
      <c r="Q90" s="114">
        <f t="shared" si="9"/>
        <v>0</v>
      </c>
      <c r="R90" s="115">
        <f t="shared" si="9"/>
        <v>0</v>
      </c>
      <c r="S90" s="96" t="s">
        <v>114</v>
      </c>
      <c r="T90" s="74"/>
      <c r="U90" s="74"/>
    </row>
    <row r="91" spans="1:21" ht="19.5" hidden="1" customHeight="1">
      <c r="A91" s="239"/>
      <c r="B91" s="97"/>
      <c r="C91" s="107"/>
      <c r="D91" s="105"/>
      <c r="E91" s="109"/>
      <c r="F91" s="584"/>
      <c r="G91" s="584"/>
      <c r="H91" s="584"/>
      <c r="I91" s="584"/>
      <c r="J91" s="585"/>
      <c r="K91" s="112"/>
      <c r="L91" s="99"/>
      <c r="M91" s="111"/>
      <c r="N91" s="111"/>
      <c r="O91" s="327"/>
      <c r="P91" s="114">
        <f t="shared" si="9"/>
        <v>0</v>
      </c>
      <c r="Q91" s="114">
        <f t="shared" si="9"/>
        <v>0</v>
      </c>
      <c r="R91" s="115">
        <f t="shared" si="9"/>
        <v>0</v>
      </c>
      <c r="S91" s="96" t="s">
        <v>114</v>
      </c>
      <c r="T91" s="74"/>
      <c r="U91" s="74"/>
    </row>
    <row r="92" spans="1:21" ht="36" hidden="1" customHeight="1">
      <c r="A92" s="239"/>
      <c r="B92" s="97"/>
      <c r="C92" s="107"/>
      <c r="D92" s="105"/>
      <c r="E92" s="109"/>
      <c r="F92" s="584"/>
      <c r="G92" s="584"/>
      <c r="H92" s="584"/>
      <c r="I92" s="584"/>
      <c r="J92" s="585"/>
      <c r="K92" s="112"/>
      <c r="L92" s="99"/>
      <c r="M92" s="111"/>
      <c r="N92" s="111"/>
      <c r="O92" s="113"/>
      <c r="P92" s="114">
        <v>0</v>
      </c>
      <c r="Q92" s="114">
        <v>0</v>
      </c>
      <c r="R92" s="115">
        <v>0</v>
      </c>
      <c r="S92" s="96" t="s">
        <v>114</v>
      </c>
      <c r="T92" s="74"/>
      <c r="U92" s="74"/>
    </row>
    <row r="93" spans="1:21" ht="36" customHeight="1">
      <c r="A93" s="239"/>
      <c r="B93" s="97"/>
      <c r="C93" s="107"/>
      <c r="D93" s="105"/>
      <c r="E93" s="109"/>
      <c r="F93" s="109"/>
      <c r="G93" s="108"/>
      <c r="H93" s="108"/>
      <c r="I93" s="108"/>
      <c r="J93" s="362" t="s">
        <v>210</v>
      </c>
      <c r="K93" s="285">
        <v>5590000000</v>
      </c>
      <c r="L93" s="286"/>
      <c r="M93" s="287">
        <v>0</v>
      </c>
      <c r="N93" s="287">
        <v>0</v>
      </c>
      <c r="O93" s="352">
        <v>0</v>
      </c>
      <c r="P93" s="288">
        <f>P97</f>
        <v>0</v>
      </c>
      <c r="Q93" s="288">
        <f>Q97</f>
        <v>0</v>
      </c>
      <c r="R93" s="289">
        <f>R97</f>
        <v>363000</v>
      </c>
      <c r="S93" s="96"/>
      <c r="T93" s="74"/>
      <c r="U93" s="74"/>
    </row>
    <row r="94" spans="1:21" ht="63" customHeight="1">
      <c r="A94" s="239"/>
      <c r="B94" s="97"/>
      <c r="C94" s="107"/>
      <c r="D94" s="105"/>
      <c r="E94" s="109"/>
      <c r="F94" s="109"/>
      <c r="G94" s="108"/>
      <c r="H94" s="108"/>
      <c r="I94" s="108"/>
      <c r="J94" s="109" t="s">
        <v>232</v>
      </c>
      <c r="K94" s="112" t="s">
        <v>211</v>
      </c>
      <c r="L94" s="99"/>
      <c r="M94" s="111">
        <v>0</v>
      </c>
      <c r="N94" s="111">
        <v>0</v>
      </c>
      <c r="O94" s="327">
        <v>0</v>
      </c>
      <c r="P94" s="114">
        <f t="shared" ref="P94:R96" si="10">P95</f>
        <v>0</v>
      </c>
      <c r="Q94" s="114">
        <f t="shared" si="10"/>
        <v>0</v>
      </c>
      <c r="R94" s="115">
        <f t="shared" si="10"/>
        <v>363000</v>
      </c>
      <c r="S94" s="96"/>
      <c r="T94" s="74"/>
      <c r="U94" s="74"/>
    </row>
    <row r="95" spans="1:21" ht="18.75" customHeight="1">
      <c r="A95" s="239"/>
      <c r="B95" s="97"/>
      <c r="C95" s="107"/>
      <c r="D95" s="105"/>
      <c r="E95" s="109"/>
      <c r="F95" s="109"/>
      <c r="G95" s="108"/>
      <c r="H95" s="108"/>
      <c r="I95" s="108"/>
      <c r="J95" s="109" t="s">
        <v>35</v>
      </c>
      <c r="K95" s="112" t="s">
        <v>211</v>
      </c>
      <c r="L95" s="99"/>
      <c r="M95" s="111">
        <v>4</v>
      </c>
      <c r="N95" s="111">
        <v>0</v>
      </c>
      <c r="O95" s="327">
        <v>0</v>
      </c>
      <c r="P95" s="114">
        <f t="shared" si="10"/>
        <v>0</v>
      </c>
      <c r="Q95" s="114">
        <f t="shared" si="10"/>
        <v>0</v>
      </c>
      <c r="R95" s="115">
        <f t="shared" si="10"/>
        <v>363000</v>
      </c>
      <c r="S95" s="96"/>
      <c r="T95" s="74"/>
      <c r="U95" s="74"/>
    </row>
    <row r="96" spans="1:21" ht="18" customHeight="1">
      <c r="A96" s="239"/>
      <c r="B96" s="97"/>
      <c r="C96" s="107"/>
      <c r="D96" s="105"/>
      <c r="E96" s="109"/>
      <c r="F96" s="109"/>
      <c r="G96" s="108"/>
      <c r="H96" s="108"/>
      <c r="I96" s="108"/>
      <c r="J96" s="109" t="s">
        <v>216</v>
      </c>
      <c r="K96" s="112" t="s">
        <v>211</v>
      </c>
      <c r="L96" s="99"/>
      <c r="M96" s="111">
        <v>4</v>
      </c>
      <c r="N96" s="111">
        <v>12</v>
      </c>
      <c r="O96" s="327">
        <v>0</v>
      </c>
      <c r="P96" s="114">
        <f t="shared" si="10"/>
        <v>0</v>
      </c>
      <c r="Q96" s="114">
        <f t="shared" si="10"/>
        <v>0</v>
      </c>
      <c r="R96" s="115">
        <f t="shared" si="10"/>
        <v>363000</v>
      </c>
      <c r="S96" s="96"/>
      <c r="T96" s="74"/>
      <c r="U96" s="74"/>
    </row>
    <row r="97" spans="1:21" ht="30" customHeight="1">
      <c r="A97" s="239"/>
      <c r="B97" s="97"/>
      <c r="C97" s="107"/>
      <c r="D97" s="105"/>
      <c r="E97" s="109"/>
      <c r="F97" s="109"/>
      <c r="G97" s="108"/>
      <c r="H97" s="108"/>
      <c r="I97" s="108"/>
      <c r="J97" s="109" t="s">
        <v>104</v>
      </c>
      <c r="K97" s="112" t="s">
        <v>211</v>
      </c>
      <c r="L97" s="99"/>
      <c r="M97" s="111">
        <v>4</v>
      </c>
      <c r="N97" s="111">
        <v>12</v>
      </c>
      <c r="O97" s="113">
        <v>240</v>
      </c>
      <c r="P97" s="114">
        <v>0</v>
      </c>
      <c r="Q97" s="114">
        <v>0</v>
      </c>
      <c r="R97" s="115">
        <f>'Приложение 5'!S103</f>
        <v>363000</v>
      </c>
      <c r="S97" s="96"/>
      <c r="T97" s="74"/>
      <c r="U97" s="74"/>
    </row>
    <row r="98" spans="1:21" ht="21" customHeight="1">
      <c r="A98" s="239"/>
      <c r="B98" s="97"/>
      <c r="C98" s="107"/>
      <c r="D98" s="105"/>
      <c r="E98" s="108"/>
      <c r="F98" s="109"/>
      <c r="G98" s="590" t="s">
        <v>149</v>
      </c>
      <c r="H98" s="590"/>
      <c r="I98" s="590"/>
      <c r="J98" s="591"/>
      <c r="K98" s="273">
        <v>7700000000</v>
      </c>
      <c r="L98" s="274">
        <v>310</v>
      </c>
      <c r="M98" s="275">
        <v>0</v>
      </c>
      <c r="N98" s="275">
        <v>0</v>
      </c>
      <c r="O98" s="353">
        <v>0</v>
      </c>
      <c r="P98" s="276">
        <f>P110+P115+P102+P106</f>
        <v>7952.5</v>
      </c>
      <c r="Q98" s="276">
        <f>Q109+Q112+Q102+Q103</f>
        <v>7669</v>
      </c>
      <c r="R98" s="277">
        <f>R110+R115+R102+R103</f>
        <v>7669</v>
      </c>
      <c r="S98" s="96" t="s">
        <v>114</v>
      </c>
      <c r="T98" s="74"/>
      <c r="U98" s="74"/>
    </row>
    <row r="99" spans="1:21" ht="36" customHeight="1">
      <c r="A99" s="239"/>
      <c r="B99" s="97"/>
      <c r="C99" s="107"/>
      <c r="D99" s="105"/>
      <c r="E99" s="108"/>
      <c r="F99" s="109"/>
      <c r="G99" s="363"/>
      <c r="H99" s="363"/>
      <c r="I99" s="363"/>
      <c r="J99" s="348" t="s">
        <v>252</v>
      </c>
      <c r="K99" s="341">
        <v>7700000040</v>
      </c>
      <c r="L99" s="342"/>
      <c r="M99" s="343">
        <v>0</v>
      </c>
      <c r="N99" s="343">
        <v>0</v>
      </c>
      <c r="O99" s="354">
        <v>0</v>
      </c>
      <c r="P99" s="344">
        <f t="shared" ref="P99:R101" si="11">P100</f>
        <v>5000</v>
      </c>
      <c r="Q99" s="344">
        <f t="shared" si="11"/>
        <v>5000</v>
      </c>
      <c r="R99" s="345">
        <f t="shared" si="11"/>
        <v>5000</v>
      </c>
      <c r="S99" s="96"/>
      <c r="T99" s="74"/>
      <c r="U99" s="74"/>
    </row>
    <row r="100" spans="1:21" ht="21" customHeight="1">
      <c r="A100" s="239"/>
      <c r="B100" s="97"/>
      <c r="C100" s="107"/>
      <c r="D100" s="105"/>
      <c r="E100" s="108"/>
      <c r="F100" s="109"/>
      <c r="G100" s="363"/>
      <c r="H100" s="363"/>
      <c r="I100" s="363"/>
      <c r="J100" s="348" t="s">
        <v>21</v>
      </c>
      <c r="K100" s="341">
        <v>7700000040</v>
      </c>
      <c r="L100" s="342"/>
      <c r="M100" s="343">
        <v>1</v>
      </c>
      <c r="N100" s="343">
        <v>0</v>
      </c>
      <c r="O100" s="354">
        <v>0</v>
      </c>
      <c r="P100" s="344">
        <f t="shared" si="11"/>
        <v>5000</v>
      </c>
      <c r="Q100" s="344">
        <f t="shared" si="11"/>
        <v>5000</v>
      </c>
      <c r="R100" s="345">
        <f t="shared" si="11"/>
        <v>5000</v>
      </c>
      <c r="S100" s="96"/>
      <c r="T100" s="74"/>
      <c r="U100" s="74"/>
    </row>
    <row r="101" spans="1:21" ht="21" customHeight="1">
      <c r="A101" s="239"/>
      <c r="B101" s="97"/>
      <c r="C101" s="107"/>
      <c r="D101" s="105"/>
      <c r="E101" s="108"/>
      <c r="F101" s="109"/>
      <c r="G101" s="363"/>
      <c r="H101" s="363"/>
      <c r="I101" s="363"/>
      <c r="J101" s="348" t="s">
        <v>250</v>
      </c>
      <c r="K101" s="341">
        <v>7700000040</v>
      </c>
      <c r="L101" s="342"/>
      <c r="M101" s="343">
        <v>1</v>
      </c>
      <c r="N101" s="343">
        <v>11</v>
      </c>
      <c r="O101" s="354">
        <v>0</v>
      </c>
      <c r="P101" s="344">
        <f t="shared" si="11"/>
        <v>5000</v>
      </c>
      <c r="Q101" s="344">
        <f t="shared" si="11"/>
        <v>5000</v>
      </c>
      <c r="R101" s="345">
        <f t="shared" si="11"/>
        <v>5000</v>
      </c>
      <c r="S101" s="96"/>
      <c r="T101" s="74"/>
      <c r="U101" s="74"/>
    </row>
    <row r="102" spans="1:21" ht="21" customHeight="1">
      <c r="A102" s="239"/>
      <c r="B102" s="97"/>
      <c r="C102" s="107"/>
      <c r="D102" s="105"/>
      <c r="E102" s="108"/>
      <c r="F102" s="109"/>
      <c r="G102" s="363"/>
      <c r="H102" s="363"/>
      <c r="I102" s="363"/>
      <c r="J102" s="348" t="s">
        <v>251</v>
      </c>
      <c r="K102" s="341">
        <v>7700000040</v>
      </c>
      <c r="L102" s="342"/>
      <c r="M102" s="343">
        <v>1</v>
      </c>
      <c r="N102" s="343">
        <v>11</v>
      </c>
      <c r="O102" s="354">
        <v>870</v>
      </c>
      <c r="P102" s="344">
        <f>'Приложение 5'!Q54</f>
        <v>5000</v>
      </c>
      <c r="Q102" s="344">
        <f>'Приложение 5'!R54</f>
        <v>5000</v>
      </c>
      <c r="R102" s="345">
        <f>'Приложение 5'!S54</f>
        <v>5000</v>
      </c>
      <c r="S102" s="96"/>
      <c r="T102" s="74"/>
      <c r="U102" s="74"/>
    </row>
    <row r="103" spans="1:21" ht="21" customHeight="1">
      <c r="A103" s="239"/>
      <c r="B103" s="97"/>
      <c r="C103" s="107"/>
      <c r="D103" s="105"/>
      <c r="E103" s="108"/>
      <c r="F103" s="109"/>
      <c r="G103" s="363"/>
      <c r="H103" s="363"/>
      <c r="I103" s="363"/>
      <c r="J103" s="346" t="s">
        <v>156</v>
      </c>
      <c r="K103" s="273">
        <v>7700095100</v>
      </c>
      <c r="L103" s="274"/>
      <c r="M103" s="275">
        <v>0</v>
      </c>
      <c r="N103" s="275">
        <v>0</v>
      </c>
      <c r="O103" s="353">
        <v>0</v>
      </c>
      <c r="P103" s="276">
        <f t="shared" ref="P103:R105" si="12">P104</f>
        <v>952.5</v>
      </c>
      <c r="Q103" s="276">
        <f t="shared" si="12"/>
        <v>669</v>
      </c>
      <c r="R103" s="277">
        <f t="shared" si="12"/>
        <v>669</v>
      </c>
      <c r="S103" s="96"/>
      <c r="T103" s="74"/>
      <c r="U103" s="74"/>
    </row>
    <row r="104" spans="1:21" ht="21" customHeight="1">
      <c r="A104" s="239"/>
      <c r="B104" s="97"/>
      <c r="C104" s="107"/>
      <c r="D104" s="105"/>
      <c r="E104" s="108"/>
      <c r="F104" s="109"/>
      <c r="G104" s="363"/>
      <c r="H104" s="363"/>
      <c r="I104" s="363"/>
      <c r="J104" s="125" t="s">
        <v>21</v>
      </c>
      <c r="K104" s="112">
        <v>7700095100</v>
      </c>
      <c r="L104" s="99"/>
      <c r="M104" s="111">
        <v>1</v>
      </c>
      <c r="N104" s="111">
        <v>0</v>
      </c>
      <c r="O104" s="327">
        <v>0</v>
      </c>
      <c r="P104" s="344">
        <f t="shared" si="12"/>
        <v>952.5</v>
      </c>
      <c r="Q104" s="344">
        <f t="shared" si="12"/>
        <v>669</v>
      </c>
      <c r="R104" s="345">
        <f t="shared" si="12"/>
        <v>669</v>
      </c>
      <c r="S104" s="96"/>
      <c r="T104" s="74"/>
      <c r="U104" s="74"/>
    </row>
    <row r="105" spans="1:21" ht="21" customHeight="1">
      <c r="A105" s="239"/>
      <c r="B105" s="97"/>
      <c r="C105" s="107"/>
      <c r="D105" s="105"/>
      <c r="E105" s="108"/>
      <c r="F105" s="109"/>
      <c r="G105" s="363"/>
      <c r="H105" s="363"/>
      <c r="I105" s="363"/>
      <c r="J105" s="125" t="s">
        <v>24</v>
      </c>
      <c r="K105" s="112">
        <v>7700095100</v>
      </c>
      <c r="L105" s="99"/>
      <c r="M105" s="111">
        <v>1</v>
      </c>
      <c r="N105" s="111">
        <v>13</v>
      </c>
      <c r="O105" s="327">
        <v>0</v>
      </c>
      <c r="P105" s="344">
        <f t="shared" si="12"/>
        <v>952.5</v>
      </c>
      <c r="Q105" s="344">
        <f t="shared" si="12"/>
        <v>669</v>
      </c>
      <c r="R105" s="345">
        <f t="shared" si="12"/>
        <v>669</v>
      </c>
      <c r="S105" s="96"/>
      <c r="T105" s="74"/>
      <c r="U105" s="74"/>
    </row>
    <row r="106" spans="1:21" ht="21" customHeight="1">
      <c r="A106" s="239"/>
      <c r="B106" s="97"/>
      <c r="C106" s="107"/>
      <c r="D106" s="105"/>
      <c r="E106" s="108"/>
      <c r="F106" s="109"/>
      <c r="G106" s="363"/>
      <c r="H106" s="363"/>
      <c r="I106" s="363"/>
      <c r="J106" s="125" t="s">
        <v>121</v>
      </c>
      <c r="K106" s="112">
        <v>7700095100</v>
      </c>
      <c r="L106" s="99"/>
      <c r="M106" s="111">
        <v>1</v>
      </c>
      <c r="N106" s="111">
        <v>13</v>
      </c>
      <c r="O106" s="113">
        <v>850</v>
      </c>
      <c r="P106" s="344">
        <f>'Приложение 5'!Q59</f>
        <v>952.5</v>
      </c>
      <c r="Q106" s="344">
        <f>'Приложение 5'!R59</f>
        <v>669</v>
      </c>
      <c r="R106" s="345">
        <f>'Приложение 5'!S59</f>
        <v>669</v>
      </c>
      <c r="S106" s="96"/>
      <c r="T106" s="74"/>
      <c r="U106" s="74"/>
    </row>
    <row r="107" spans="1:21" ht="33.75" customHeight="1">
      <c r="A107" s="239"/>
      <c r="B107" s="97"/>
      <c r="C107" s="107"/>
      <c r="D107" s="105"/>
      <c r="E107" s="108"/>
      <c r="F107" s="109"/>
      <c r="G107" s="363"/>
      <c r="H107" s="363"/>
      <c r="I107" s="363"/>
      <c r="J107" s="364" t="s">
        <v>154</v>
      </c>
      <c r="K107" s="273">
        <v>7700020040</v>
      </c>
      <c r="L107" s="274"/>
      <c r="M107" s="275">
        <v>0</v>
      </c>
      <c r="N107" s="275">
        <v>0</v>
      </c>
      <c r="O107" s="353">
        <v>0</v>
      </c>
      <c r="P107" s="276">
        <f t="shared" ref="P107:R108" si="13">P108</f>
        <v>2000</v>
      </c>
      <c r="Q107" s="276">
        <f t="shared" si="13"/>
        <v>2000</v>
      </c>
      <c r="R107" s="277">
        <f t="shared" si="13"/>
        <v>2000</v>
      </c>
      <c r="S107" s="96"/>
      <c r="T107" s="74"/>
      <c r="U107" s="74"/>
    </row>
    <row r="108" spans="1:21" ht="19.5" customHeight="1">
      <c r="A108" s="239"/>
      <c r="B108" s="97"/>
      <c r="C108" s="107"/>
      <c r="D108" s="105"/>
      <c r="E108" s="108"/>
      <c r="F108" s="109"/>
      <c r="G108" s="363"/>
      <c r="H108" s="363"/>
      <c r="I108" s="363"/>
      <c r="J108" s="348" t="s">
        <v>245</v>
      </c>
      <c r="K108" s="112">
        <v>7700020040</v>
      </c>
      <c r="L108" s="342"/>
      <c r="M108" s="343">
        <v>3</v>
      </c>
      <c r="N108" s="343">
        <v>0</v>
      </c>
      <c r="O108" s="327">
        <v>0</v>
      </c>
      <c r="P108" s="344">
        <f t="shared" si="13"/>
        <v>2000</v>
      </c>
      <c r="Q108" s="344">
        <f t="shared" si="13"/>
        <v>2000</v>
      </c>
      <c r="R108" s="345">
        <f t="shared" si="13"/>
        <v>2000</v>
      </c>
      <c r="S108" s="96"/>
      <c r="T108" s="74"/>
      <c r="U108" s="74"/>
    </row>
    <row r="109" spans="1:21" ht="30.75" customHeight="1">
      <c r="A109" s="239"/>
      <c r="B109" s="97"/>
      <c r="C109" s="107"/>
      <c r="D109" s="105"/>
      <c r="E109" s="108"/>
      <c r="F109" s="109"/>
      <c r="G109" s="584" t="s">
        <v>246</v>
      </c>
      <c r="H109" s="584"/>
      <c r="I109" s="584"/>
      <c r="J109" s="585"/>
      <c r="K109" s="112">
        <v>7700020040</v>
      </c>
      <c r="L109" s="99">
        <v>310</v>
      </c>
      <c r="M109" s="111">
        <v>3</v>
      </c>
      <c r="N109" s="111">
        <v>14</v>
      </c>
      <c r="O109" s="327">
        <v>0</v>
      </c>
      <c r="P109" s="114">
        <f>P110</f>
        <v>2000</v>
      </c>
      <c r="Q109" s="114">
        <f>Q110</f>
        <v>2000</v>
      </c>
      <c r="R109" s="115">
        <f>R110</f>
        <v>2000</v>
      </c>
      <c r="S109" s="96" t="s">
        <v>114</v>
      </c>
      <c r="T109" s="74"/>
      <c r="U109" s="74"/>
    </row>
    <row r="110" spans="1:21" ht="31.5" customHeight="1">
      <c r="A110" s="239"/>
      <c r="B110" s="97"/>
      <c r="C110" s="107"/>
      <c r="D110" s="105"/>
      <c r="E110" s="108"/>
      <c r="F110" s="109"/>
      <c r="G110" s="584" t="s">
        <v>104</v>
      </c>
      <c r="H110" s="584"/>
      <c r="I110" s="584"/>
      <c r="J110" s="585"/>
      <c r="K110" s="112">
        <v>7700020040</v>
      </c>
      <c r="L110" s="99">
        <v>310</v>
      </c>
      <c r="M110" s="111">
        <v>3</v>
      </c>
      <c r="N110" s="111">
        <v>14</v>
      </c>
      <c r="O110" s="113">
        <v>240</v>
      </c>
      <c r="P110" s="114">
        <f>'Приложение 5'!Q81</f>
        <v>2000</v>
      </c>
      <c r="Q110" s="114">
        <f>'Приложение 5'!R81</f>
        <v>2000</v>
      </c>
      <c r="R110" s="115">
        <f>'Приложение 5'!S81</f>
        <v>2000</v>
      </c>
      <c r="S110" s="96" t="s">
        <v>114</v>
      </c>
      <c r="T110" s="74"/>
      <c r="U110" s="74"/>
    </row>
    <row r="111" spans="1:21" ht="19.5" hidden="1" customHeight="1">
      <c r="A111" s="239"/>
      <c r="B111" s="97"/>
      <c r="C111" s="107"/>
      <c r="D111" s="105"/>
      <c r="E111" s="108"/>
      <c r="F111" s="109"/>
      <c r="G111" s="584" t="s">
        <v>152</v>
      </c>
      <c r="H111" s="584"/>
      <c r="I111" s="584"/>
      <c r="J111" s="585"/>
      <c r="K111" s="112">
        <v>7700020040</v>
      </c>
      <c r="L111" s="99">
        <v>310</v>
      </c>
      <c r="M111" s="111">
        <v>3</v>
      </c>
      <c r="N111" s="111">
        <v>14</v>
      </c>
      <c r="O111" s="113">
        <v>240</v>
      </c>
      <c r="P111" s="114">
        <v>0</v>
      </c>
      <c r="Q111" s="114">
        <v>0</v>
      </c>
      <c r="R111" s="115">
        <v>0</v>
      </c>
      <c r="S111" s="96" t="s">
        <v>114</v>
      </c>
      <c r="T111" s="74"/>
      <c r="U111" s="74"/>
    </row>
    <row r="112" spans="1:21" ht="0.75" customHeight="1" thickBot="1">
      <c r="A112" s="239"/>
      <c r="B112" s="128"/>
      <c r="C112" s="373"/>
      <c r="D112" s="374"/>
      <c r="E112" s="375"/>
      <c r="F112" s="376"/>
      <c r="G112" s="375"/>
      <c r="H112" s="375"/>
      <c r="I112" s="375"/>
      <c r="J112" s="377" t="s">
        <v>156</v>
      </c>
      <c r="K112" s="378">
        <v>7700095100</v>
      </c>
      <c r="L112" s="379"/>
      <c r="M112" s="380">
        <v>0</v>
      </c>
      <c r="N112" s="380">
        <v>0</v>
      </c>
      <c r="O112" s="381">
        <v>0</v>
      </c>
      <c r="P112" s="382">
        <f t="shared" ref="P112:R114" si="14">P113</f>
        <v>0</v>
      </c>
      <c r="Q112" s="382">
        <f t="shared" si="14"/>
        <v>0</v>
      </c>
      <c r="R112" s="383">
        <f t="shared" si="14"/>
        <v>0</v>
      </c>
      <c r="S112" s="96"/>
      <c r="T112" s="74"/>
      <c r="U112" s="74"/>
    </row>
    <row r="113" spans="1:21" ht="13.5" hidden="1" customHeight="1" thickBot="1">
      <c r="A113" s="61"/>
      <c r="B113" s="365"/>
      <c r="C113" s="366"/>
      <c r="D113" s="367"/>
      <c r="E113" s="368"/>
      <c r="F113" s="369"/>
      <c r="G113" s="368"/>
      <c r="H113" s="368"/>
      <c r="I113" s="368"/>
      <c r="J113" s="370" t="s">
        <v>21</v>
      </c>
      <c r="K113" s="267">
        <v>7700095100</v>
      </c>
      <c r="L113" s="268"/>
      <c r="M113" s="269">
        <v>1</v>
      </c>
      <c r="N113" s="269">
        <v>0</v>
      </c>
      <c r="O113" s="371">
        <v>0</v>
      </c>
      <c r="P113" s="271">
        <f t="shared" si="14"/>
        <v>0</v>
      </c>
      <c r="Q113" s="271">
        <f t="shared" si="14"/>
        <v>0</v>
      </c>
      <c r="R113" s="272">
        <f t="shared" si="14"/>
        <v>0</v>
      </c>
      <c r="S113" s="96"/>
      <c r="T113" s="74"/>
      <c r="U113" s="74"/>
    </row>
    <row r="114" spans="1:21" ht="13.5" hidden="1" customHeight="1" thickBot="1">
      <c r="A114" s="61"/>
      <c r="B114" s="97"/>
      <c r="C114" s="121"/>
      <c r="D114" s="122"/>
      <c r="E114" s="123"/>
      <c r="F114" s="124"/>
      <c r="G114" s="123"/>
      <c r="H114" s="123"/>
      <c r="I114" s="123"/>
      <c r="J114" s="125" t="s">
        <v>24</v>
      </c>
      <c r="K114" s="112">
        <v>7700095100</v>
      </c>
      <c r="L114" s="99"/>
      <c r="M114" s="111">
        <v>1</v>
      </c>
      <c r="N114" s="111">
        <v>13</v>
      </c>
      <c r="O114" s="327">
        <v>0</v>
      </c>
      <c r="P114" s="114">
        <f t="shared" si="14"/>
        <v>0</v>
      </c>
      <c r="Q114" s="114">
        <f t="shared" si="14"/>
        <v>0</v>
      </c>
      <c r="R114" s="115">
        <f t="shared" si="14"/>
        <v>0</v>
      </c>
      <c r="S114" s="96"/>
      <c r="T114" s="74"/>
      <c r="U114" s="74"/>
    </row>
    <row r="115" spans="1:21" ht="13.5" hidden="1" customHeight="1" thickBot="1">
      <c r="A115" s="61"/>
      <c r="B115" s="97"/>
      <c r="C115" s="121"/>
      <c r="D115" s="122"/>
      <c r="E115" s="123"/>
      <c r="F115" s="124"/>
      <c r="G115" s="123"/>
      <c r="H115" s="123"/>
      <c r="I115" s="123"/>
      <c r="J115" s="125" t="s">
        <v>121</v>
      </c>
      <c r="K115" s="112">
        <v>7700095100</v>
      </c>
      <c r="L115" s="99"/>
      <c r="M115" s="111">
        <v>1</v>
      </c>
      <c r="N115" s="111">
        <v>13</v>
      </c>
      <c r="O115" s="113">
        <v>850</v>
      </c>
      <c r="P115" s="114">
        <v>0</v>
      </c>
      <c r="Q115" s="114">
        <v>0</v>
      </c>
      <c r="R115" s="115">
        <v>0</v>
      </c>
      <c r="S115" s="96"/>
      <c r="T115" s="74"/>
      <c r="U115" s="74"/>
    </row>
    <row r="116" spans="1:21" ht="15" customHeight="1" thickBot="1">
      <c r="A116" s="60"/>
      <c r="B116" s="133"/>
      <c r="C116" s="134"/>
      <c r="D116" s="134"/>
      <c r="E116" s="134"/>
      <c r="F116" s="134"/>
      <c r="G116" s="134"/>
      <c r="H116" s="134"/>
      <c r="I116" s="134"/>
      <c r="J116" s="135" t="s">
        <v>133</v>
      </c>
      <c r="K116" s="138"/>
      <c r="L116" s="137">
        <v>0</v>
      </c>
      <c r="M116" s="136"/>
      <c r="N116" s="136"/>
      <c r="O116" s="139"/>
      <c r="P116" s="140">
        <f>P11+P98</f>
        <v>6285058.5700000003</v>
      </c>
      <c r="Q116" s="140">
        <f>Q11+Q98</f>
        <v>4301300</v>
      </c>
      <c r="R116" s="141">
        <f>R11+R98</f>
        <v>4718200</v>
      </c>
      <c r="S116" s="142" t="s">
        <v>114</v>
      </c>
      <c r="T116" s="74"/>
      <c r="U116" s="74"/>
    </row>
    <row r="117" spans="1:21" ht="11.25" customHeight="1">
      <c r="A117" s="60"/>
      <c r="B117" s="143"/>
      <c r="C117" s="143"/>
      <c r="D117" s="143"/>
      <c r="E117" s="143"/>
      <c r="F117" s="143"/>
      <c r="G117" s="143"/>
      <c r="H117" s="143"/>
      <c r="I117" s="143"/>
      <c r="J117" s="143"/>
      <c r="K117" s="144"/>
      <c r="L117" s="142"/>
      <c r="M117" s="142"/>
      <c r="N117" s="142"/>
      <c r="O117" s="144"/>
      <c r="P117" s="145"/>
      <c r="Q117" s="145"/>
      <c r="R117" s="145"/>
      <c r="S117" s="142" t="s">
        <v>114</v>
      </c>
      <c r="T117" s="74"/>
      <c r="U117" s="74"/>
    </row>
    <row r="118" spans="1:21" ht="12.75" customHeight="1">
      <c r="A118" s="60"/>
      <c r="B118" s="64"/>
      <c r="C118" s="64"/>
      <c r="D118" s="64"/>
      <c r="E118" s="64"/>
      <c r="F118" s="64"/>
      <c r="G118" s="64"/>
      <c r="H118" s="64"/>
      <c r="I118" s="64"/>
      <c r="J118" s="64"/>
      <c r="K118" s="66"/>
      <c r="L118" s="65"/>
      <c r="M118" s="65"/>
      <c r="N118" s="65"/>
      <c r="O118" s="66"/>
      <c r="P118" s="58"/>
      <c r="Q118" s="58"/>
      <c r="R118" s="58"/>
      <c r="S118" s="59"/>
    </row>
    <row r="119" spans="1:21" ht="12.75" customHeight="1">
      <c r="A119" s="60"/>
      <c r="B119" s="64"/>
      <c r="C119" s="64"/>
      <c r="D119" s="64"/>
      <c r="E119" s="64"/>
      <c r="F119" s="64"/>
      <c r="G119" s="64"/>
      <c r="H119" s="64"/>
      <c r="I119" s="64" t="s">
        <v>134</v>
      </c>
      <c r="J119" s="64"/>
      <c r="K119" s="66"/>
      <c r="L119" s="65"/>
      <c r="M119" s="65"/>
      <c r="N119" s="65"/>
      <c r="O119" s="66"/>
      <c r="P119" s="54"/>
      <c r="Q119" s="54"/>
      <c r="R119" s="54"/>
    </row>
    <row r="120" spans="1:21" ht="12.75" customHeight="1">
      <c r="A120" s="60"/>
      <c r="B120" s="64"/>
      <c r="C120" s="64"/>
      <c r="D120" s="64"/>
      <c r="E120" s="64"/>
      <c r="F120" s="64"/>
      <c r="G120" s="64"/>
      <c r="H120" s="64"/>
      <c r="I120" s="64"/>
      <c r="J120" s="64"/>
      <c r="K120" s="66"/>
      <c r="L120" s="65"/>
      <c r="M120" s="65"/>
      <c r="N120" s="65"/>
      <c r="O120" s="66"/>
      <c r="P120" s="54"/>
      <c r="Q120" s="54"/>
      <c r="R120" s="54"/>
    </row>
    <row r="121" spans="1:21" ht="12.75" customHeight="1">
      <c r="A121" s="60"/>
      <c r="B121" s="64"/>
      <c r="C121" s="64"/>
      <c r="D121" s="64"/>
      <c r="E121" s="64"/>
      <c r="F121" s="64"/>
      <c r="G121" s="64"/>
      <c r="H121" s="64"/>
      <c r="I121" s="64" t="s">
        <v>134</v>
      </c>
      <c r="J121" s="64"/>
      <c r="K121" s="66"/>
      <c r="L121" s="65"/>
      <c r="M121" s="65"/>
      <c r="N121" s="65"/>
      <c r="O121" s="66"/>
      <c r="P121" s="54"/>
      <c r="Q121" s="54"/>
      <c r="R121" s="54"/>
    </row>
    <row r="122" spans="1:21" ht="12.75" customHeight="1">
      <c r="A122" s="60"/>
      <c r="B122" s="64"/>
      <c r="C122" s="64"/>
      <c r="D122" s="64"/>
      <c r="E122" s="64"/>
      <c r="F122" s="64"/>
      <c r="G122" s="64"/>
      <c r="H122" s="64"/>
      <c r="I122" s="64"/>
      <c r="J122" s="64"/>
      <c r="K122" s="66"/>
      <c r="L122" s="65"/>
      <c r="M122" s="65"/>
      <c r="N122" s="65"/>
      <c r="O122" s="66"/>
      <c r="P122" s="54"/>
      <c r="Q122" s="54"/>
      <c r="R122" s="54"/>
    </row>
    <row r="123" spans="1:21" ht="12.75" customHeight="1">
      <c r="A123" s="60"/>
      <c r="B123" s="64"/>
      <c r="C123" s="64"/>
      <c r="D123" s="64"/>
      <c r="E123" s="64"/>
      <c r="F123" s="64"/>
      <c r="G123" s="64"/>
      <c r="H123" s="64"/>
      <c r="I123" s="64"/>
      <c r="J123" s="64"/>
      <c r="K123" s="66"/>
      <c r="L123" s="65"/>
      <c r="M123" s="65"/>
      <c r="N123" s="65"/>
      <c r="O123" s="66"/>
      <c r="P123" s="54"/>
      <c r="Q123" s="54"/>
      <c r="R123" s="54"/>
    </row>
    <row r="124" spans="1:21" ht="12.75" customHeight="1">
      <c r="A124" s="60"/>
      <c r="B124" s="64"/>
      <c r="C124" s="64"/>
      <c r="D124" s="64"/>
      <c r="E124" s="64"/>
      <c r="F124" s="64"/>
      <c r="G124" s="64"/>
      <c r="H124" s="64"/>
      <c r="I124" s="64"/>
      <c r="J124" s="64"/>
      <c r="K124" s="66"/>
      <c r="L124" s="65"/>
      <c r="M124" s="65"/>
      <c r="N124" s="65"/>
      <c r="O124" s="66"/>
      <c r="P124" s="54"/>
      <c r="Q124" s="54"/>
      <c r="R124" s="54"/>
    </row>
    <row r="125" spans="1:21" ht="12.75" customHeight="1">
      <c r="A125" s="60"/>
      <c r="B125" s="67"/>
      <c r="C125" s="67"/>
      <c r="D125" s="67"/>
      <c r="E125" s="67"/>
      <c r="F125" s="67"/>
      <c r="G125" s="67"/>
      <c r="H125" s="67"/>
      <c r="I125" s="67"/>
      <c r="J125" s="67"/>
      <c r="K125" s="66"/>
      <c r="L125" s="65"/>
      <c r="M125" s="65"/>
      <c r="N125" s="65"/>
      <c r="O125" s="66"/>
    </row>
  </sheetData>
  <mergeCells count="40">
    <mergeCell ref="G22:J22"/>
    <mergeCell ref="G25:J25"/>
    <mergeCell ref="P1:U1"/>
    <mergeCell ref="P2:U2"/>
    <mergeCell ref="P3:U3"/>
    <mergeCell ref="P6:U6"/>
    <mergeCell ref="B8:R8"/>
    <mergeCell ref="B10:J10"/>
    <mergeCell ref="P4:S4"/>
    <mergeCell ref="P5:S5"/>
    <mergeCell ref="F44:J44"/>
    <mergeCell ref="G45:J45"/>
    <mergeCell ref="F90:J90"/>
    <mergeCell ref="E11:J11"/>
    <mergeCell ref="F13:J13"/>
    <mergeCell ref="G16:J16"/>
    <mergeCell ref="G58:J58"/>
    <mergeCell ref="G60:J60"/>
    <mergeCell ref="G63:J63"/>
    <mergeCell ref="F21:J21"/>
    <mergeCell ref="G64:J64"/>
    <mergeCell ref="F71:J71"/>
    <mergeCell ref="G75:J75"/>
    <mergeCell ref="G74:J74"/>
    <mergeCell ref="F80:J80"/>
    <mergeCell ref="F89:J89"/>
    <mergeCell ref="E55:J55"/>
    <mergeCell ref="F56:J56"/>
    <mergeCell ref="F50:J50"/>
    <mergeCell ref="G59:J59"/>
    <mergeCell ref="G61:J61"/>
    <mergeCell ref="G62:J62"/>
    <mergeCell ref="G109:J109"/>
    <mergeCell ref="G110:J110"/>
    <mergeCell ref="G111:J111"/>
    <mergeCell ref="F76:J76"/>
    <mergeCell ref="G78:J78"/>
    <mergeCell ref="F92:J92"/>
    <mergeCell ref="G98:J98"/>
    <mergeCell ref="F91:J91"/>
  </mergeCells>
  <pageMargins left="0.23622047244094491" right="0.23622047244094491" top="0.74803149606299213" bottom="0.74803149606299213" header="0.31496062992125984" footer="0.31496062992125984"/>
  <pageSetup paperSize="9" scale="4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Samsung</cp:lastModifiedBy>
  <cp:lastPrinted>2022-12-12T05:24:02Z</cp:lastPrinted>
  <dcterms:created xsi:type="dcterms:W3CDTF">2010-12-16T03:42:04Z</dcterms:created>
  <dcterms:modified xsi:type="dcterms:W3CDTF">2022-12-21T04:20:43Z</dcterms:modified>
</cp:coreProperties>
</file>